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3.xml" ContentType="application/vnd.openxmlformats-officedocument.themeOverrid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4.xml" ContentType="application/vnd.openxmlformats-officedocument.themeOverrid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Fabrizio\Desktop\TESI\"/>
    </mc:Choice>
  </mc:AlternateContent>
  <xr:revisionPtr revIDLastSave="0" documentId="13_ncr:1_{11E7AA1B-C126-452D-96C1-EEB8CC27CC53}" xr6:coauthVersionLast="44" xr6:coauthVersionMax="44" xr10:uidLastSave="{00000000-0000-0000-0000-000000000000}"/>
  <workbookProtection workbookAlgorithmName="SHA-512" workbookHashValue="FkOxZwvRnL0JVnYs0L/LKePFBTZu6dXoOE+Gbnv4P7qColONVMPcXkij9rNKbkbUlX+TyAHxhFWt+34JQh69gQ==" workbookSaltValue="B9Iyo2DGR2V3ikKYvOoncA==" workbookSpinCount="100000" lockStructure="1"/>
  <bookViews>
    <workbookView xWindow="-120" yWindow="-120" windowWidth="20730" windowHeight="11160" tabRatio="832" activeTab="1" xr2:uid="{409AA2B9-3378-43ED-9C66-FF337D880F0E}"/>
  </bookViews>
  <sheets>
    <sheet name="Informazioni generali" sheetId="4" r:id="rId1"/>
    <sheet name="Verifica IPE preliminare" sheetId="2" r:id="rId2"/>
    <sheet name="Verifica IPE di dettaglio" sheetId="6" state="hidden" r:id="rId3"/>
    <sheet name="Guida alla stampa" sheetId="3" state="hidden" r:id="rId4"/>
    <sheet name="Calcoli" sheetId="5"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49" i="2" l="1"/>
  <c r="E147" i="2"/>
  <c r="E148" i="2" s="1"/>
  <c r="E145" i="2"/>
  <c r="E146" i="2" s="1"/>
  <c r="F26" i="5"/>
  <c r="F25" i="5"/>
  <c r="F24" i="5"/>
  <c r="E136" i="2"/>
  <c r="E132" i="2"/>
  <c r="E133" i="2" s="1"/>
  <c r="E134" i="2"/>
  <c r="E135" i="2" l="1"/>
  <c r="G17" i="5" l="1"/>
  <c r="D28" i="2"/>
  <c r="P21" i="2"/>
  <c r="L21" i="2"/>
  <c r="B110" i="2" l="1"/>
  <c r="B114" i="2"/>
  <c r="B118" i="2"/>
  <c r="B116" i="2"/>
  <c r="B117" i="2"/>
  <c r="B111" i="2"/>
  <c r="B115" i="2"/>
  <c r="B119" i="2"/>
  <c r="B112" i="2"/>
  <c r="B113" i="2"/>
  <c r="B121" i="2"/>
  <c r="B120" i="2"/>
  <c r="B109" i="2"/>
  <c r="B8" i="5"/>
  <c r="B7" i="5"/>
  <c r="B6" i="5"/>
  <c r="B51" i="2" l="1"/>
  <c r="G21" i="2"/>
  <c r="E20" i="2"/>
  <c r="D27" i="2" s="1"/>
  <c r="D29" i="2" s="1"/>
  <c r="G147" i="2" l="1"/>
  <c r="G134" i="2"/>
  <c r="D30" i="2"/>
  <c r="E53" i="2"/>
  <c r="E21" i="2"/>
  <c r="F134" i="2" l="1"/>
  <c r="H134" i="2"/>
  <c r="I6" i="5"/>
  <c r="I10" i="5"/>
  <c r="I14" i="5"/>
  <c r="I5" i="5"/>
  <c r="I7" i="5"/>
  <c r="I11" i="5"/>
  <c r="I15" i="5"/>
  <c r="I8" i="5"/>
  <c r="I12" i="5"/>
  <c r="I16" i="5"/>
  <c r="I9" i="5"/>
  <c r="I13" i="5"/>
  <c r="I17" i="5"/>
  <c r="H147" i="2"/>
  <c r="F147" i="2"/>
  <c r="F53" i="2"/>
  <c r="J41" i="2"/>
  <c r="J45" i="2" l="1"/>
  <c r="J43" i="2"/>
</calcChain>
</file>

<file path=xl/sharedStrings.xml><?xml version="1.0" encoding="utf-8"?>
<sst xmlns="http://schemas.openxmlformats.org/spreadsheetml/2006/main" count="202" uniqueCount="89">
  <si>
    <t>Superficie lorda totale dell'area climatizzata</t>
  </si>
  <si>
    <r>
      <t>m</t>
    </r>
    <r>
      <rPr>
        <vertAlign val="superscript"/>
        <sz val="11"/>
        <color theme="1"/>
        <rFont val="Calibri"/>
        <family val="2"/>
        <scheme val="minor"/>
      </rPr>
      <t>2</t>
    </r>
  </si>
  <si>
    <r>
      <rPr>
        <b/>
        <sz val="11"/>
        <color theme="1"/>
        <rFont val="Calibri"/>
        <family val="2"/>
        <scheme val="minor"/>
      </rPr>
      <t>Dati del sito</t>
    </r>
    <r>
      <rPr>
        <sz val="11"/>
        <color theme="1"/>
        <rFont val="Calibri"/>
        <family val="2"/>
        <scheme val="minor"/>
      </rPr>
      <t xml:space="preserve"> </t>
    </r>
    <r>
      <rPr>
        <sz val="9"/>
        <color theme="1"/>
        <rFont val="Calibri"/>
        <family val="2"/>
        <scheme val="minor"/>
      </rPr>
      <t>per l'anno di riferimento</t>
    </r>
  </si>
  <si>
    <t>En. Termica</t>
  </si>
  <si>
    <t>En. Elettrica</t>
  </si>
  <si>
    <t>kWh</t>
  </si>
  <si>
    <r>
      <t>Sm</t>
    </r>
    <r>
      <rPr>
        <vertAlign val="superscript"/>
        <sz val="11"/>
        <color theme="1"/>
        <rFont val="Calibri"/>
        <family val="2"/>
        <scheme val="minor"/>
      </rPr>
      <t>3</t>
    </r>
  </si>
  <si>
    <t>tep</t>
  </si>
  <si>
    <t>Gas Naturale</t>
  </si>
  <si>
    <t>Energia elettrica</t>
  </si>
  <si>
    <t>En. Primaria (Gas naturale)</t>
  </si>
  <si>
    <t>En. Primaria (En. elettrica)</t>
  </si>
  <si>
    <t>En. Primaria totale</t>
  </si>
  <si>
    <t>IPO</t>
  </si>
  <si>
    <t>Consumo specifico</t>
  </si>
  <si>
    <t>Min</t>
  </si>
  <si>
    <t>Med</t>
  </si>
  <si>
    <t>Max</t>
  </si>
  <si>
    <t>Identificativo del sito:</t>
  </si>
  <si>
    <t>Consumi di energia primaria</t>
  </si>
  <si>
    <t>Conversioni utilizzate</t>
  </si>
  <si>
    <t>max1</t>
  </si>
  <si>
    <t>max2</t>
  </si>
  <si>
    <t>obiettivo</t>
  </si>
  <si>
    <t>IPE Identificato</t>
  </si>
  <si>
    <t>Verifica del rispetto dei limiti</t>
  </si>
  <si>
    <t xml:space="preserve">Identificazione dell'indice di performance </t>
  </si>
  <si>
    <t>per il sito di :</t>
  </si>
  <si>
    <t>Calcolo dei consumi di Energia primaria</t>
  </si>
  <si>
    <t>Med - rsd</t>
  </si>
  <si>
    <t>Med + rsd</t>
  </si>
  <si>
    <t>kWh         =</t>
  </si>
  <si>
    <r>
      <t>Sm</t>
    </r>
    <r>
      <rPr>
        <vertAlign val="superscript"/>
        <sz val="11"/>
        <color theme="1"/>
        <rFont val="Calibri"/>
        <family val="2"/>
        <scheme val="minor"/>
      </rPr>
      <t>3</t>
    </r>
    <r>
      <rPr>
        <sz val="11"/>
        <color theme="1"/>
        <rFont val="Calibri"/>
        <family val="2"/>
        <scheme val="minor"/>
      </rPr>
      <t xml:space="preserve">          =</t>
    </r>
  </si>
  <si>
    <t>kWht            =</t>
  </si>
  <si>
    <t>Proposta di calcolo IPE per sito concessionario di automobili</t>
  </si>
  <si>
    <t>Esempio_Sito1</t>
  </si>
  <si>
    <r>
      <t>kgep/m</t>
    </r>
    <r>
      <rPr>
        <vertAlign val="superscript"/>
        <sz val="11"/>
        <color theme="1"/>
        <rFont val="Calibri"/>
        <family val="2"/>
        <scheme val="minor"/>
      </rPr>
      <t>2</t>
    </r>
  </si>
  <si>
    <t>Gradi giorno del luogo in cui è situato</t>
  </si>
  <si>
    <t>GG</t>
  </si>
  <si>
    <t>Analisi preliminare</t>
  </si>
  <si>
    <t>Soggetto:</t>
  </si>
  <si>
    <t>Mario Rossi</t>
  </si>
  <si>
    <t>Data:</t>
  </si>
  <si>
    <t>Analisi dettagliata</t>
  </si>
  <si>
    <t>Consumi di gas naturali mensili</t>
  </si>
  <si>
    <t>Gen</t>
  </si>
  <si>
    <t>Feb</t>
  </si>
  <si>
    <t>Mar</t>
  </si>
  <si>
    <t>Apr</t>
  </si>
  <si>
    <t>Mag</t>
  </si>
  <si>
    <t>Giu</t>
  </si>
  <si>
    <t>Lug</t>
  </si>
  <si>
    <t>Ago</t>
  </si>
  <si>
    <t>Set</t>
  </si>
  <si>
    <t>Ott</t>
  </si>
  <si>
    <t>Nov</t>
  </si>
  <si>
    <t>Dic</t>
  </si>
  <si>
    <r>
      <t>Sm</t>
    </r>
    <r>
      <rPr>
        <vertAlign val="superscript"/>
        <sz val="11"/>
        <color theme="1"/>
        <rFont val="Calibri"/>
        <family val="2"/>
        <scheme val="minor"/>
      </rPr>
      <t>3</t>
    </r>
    <r>
      <rPr>
        <sz val="11"/>
        <color theme="1"/>
        <rFont val="Calibri"/>
        <family val="2"/>
        <scheme val="minor"/>
      </rPr>
      <t/>
    </r>
  </si>
  <si>
    <t>Totale</t>
  </si>
  <si>
    <t>Area Officina</t>
  </si>
  <si>
    <t>Consumi totali di energia elettrica mensile</t>
  </si>
  <si>
    <t>Consumi totali di gas naturali mensili</t>
  </si>
  <si>
    <t>Risultati analisi preliminare</t>
  </si>
  <si>
    <t>Risultati analisi dettagliata</t>
  </si>
  <si>
    <t>min</t>
  </si>
  <si>
    <t>med</t>
  </si>
  <si>
    <t>max</t>
  </si>
  <si>
    <t>Consumo % mensile</t>
  </si>
  <si>
    <t>gen</t>
  </si>
  <si>
    <t>feb</t>
  </si>
  <si>
    <t>mar</t>
  </si>
  <si>
    <t>apr</t>
  </si>
  <si>
    <t>mag</t>
  </si>
  <si>
    <t>giu</t>
  </si>
  <si>
    <t>lug</t>
  </si>
  <si>
    <t>ago</t>
  </si>
  <si>
    <t>set</t>
  </si>
  <si>
    <t>ott</t>
  </si>
  <si>
    <t>nov</t>
  </si>
  <si>
    <t>dic</t>
  </si>
  <si>
    <t>IPE officina  [kgep/(mq*GG)]</t>
  </si>
  <si>
    <t>IPE esposizione  [kgep/(mq*GG)]</t>
  </si>
  <si>
    <t>Area Autosalone</t>
  </si>
  <si>
    <t>IPO Autosalone</t>
  </si>
  <si>
    <t>IPE Officina</t>
  </si>
  <si>
    <r>
      <t>IPE</t>
    </r>
    <r>
      <rPr>
        <b/>
        <sz val="10"/>
        <color theme="1"/>
        <rFont val="Calibri"/>
        <family val="2"/>
        <scheme val="minor"/>
      </rPr>
      <t xml:space="preserve"> </t>
    </r>
    <r>
      <rPr>
        <b/>
        <sz val="9"/>
        <color theme="1"/>
        <rFont val="Calibri"/>
        <family val="2"/>
        <scheme val="minor"/>
      </rPr>
      <t>Autosalone</t>
    </r>
  </si>
  <si>
    <t>Range consumi</t>
  </si>
  <si>
    <r>
      <rPr>
        <b/>
        <sz val="11"/>
        <color theme="1"/>
        <rFont val="Calibri"/>
        <family val="2"/>
        <scheme val="minor"/>
      </rPr>
      <t>Consumi del sito</t>
    </r>
    <r>
      <rPr>
        <sz val="11"/>
        <color theme="1"/>
        <rFont val="Calibri"/>
        <family val="2"/>
        <scheme val="minor"/>
      </rPr>
      <t xml:space="preserve"> </t>
    </r>
    <r>
      <rPr>
        <sz val="9"/>
        <color theme="1"/>
        <rFont val="Calibri"/>
        <family val="2"/>
        <scheme val="minor"/>
      </rPr>
      <t>per l'anno di riferimento</t>
    </r>
  </si>
  <si>
    <t>IPO Officine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</si>
</sst>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000E+00"/>
    <numFmt numFmtId="166" formatCode="0.000000"/>
    <numFmt numFmtId="167" formatCode="0.0%"/>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vertAlign val="superscript"/>
      <sz val="11"/>
      <color theme="1"/>
      <name val="Calibri"/>
      <family val="2"/>
      <scheme val="minor"/>
    </font>
    <font>
      <sz val="11"/>
      <name val="Calibri"/>
      <family val="2"/>
      <scheme val="minor"/>
    </font>
    <font>
      <sz val="14"/>
      <color theme="0"/>
      <name val="Calibri"/>
      <family val="2"/>
      <scheme val="minor"/>
    </font>
    <font>
      <b/>
      <sz val="14"/>
      <color theme="1"/>
      <name val="Calibri"/>
      <family val="2"/>
      <scheme val="minor"/>
    </font>
    <font>
      <sz val="14"/>
      <color theme="1"/>
      <name val="Calibri"/>
      <family val="2"/>
      <scheme val="minor"/>
    </font>
    <font>
      <b/>
      <sz val="20"/>
      <color theme="1"/>
      <name val="Calibri"/>
      <family val="2"/>
      <scheme val="minor"/>
    </font>
    <font>
      <b/>
      <u/>
      <sz val="20"/>
      <color theme="1"/>
      <name val="Calibri"/>
      <family val="2"/>
      <scheme val="minor"/>
    </font>
    <font>
      <i/>
      <u/>
      <sz val="14"/>
      <color theme="1"/>
      <name val="Calibri"/>
      <family val="2"/>
      <scheme val="minor"/>
    </font>
    <font>
      <sz val="8"/>
      <name val="Calibri"/>
      <family val="2"/>
      <scheme val="minor"/>
    </font>
    <font>
      <u/>
      <sz val="14"/>
      <color theme="1"/>
      <name val="Calibri"/>
      <family val="2"/>
      <scheme val="minor"/>
    </font>
    <font>
      <b/>
      <sz val="16"/>
      <color theme="1"/>
      <name val="Calibri"/>
      <family val="2"/>
      <scheme val="minor"/>
    </font>
    <font>
      <b/>
      <sz val="10"/>
      <color theme="1"/>
      <name val="Calibri"/>
      <family val="2"/>
      <scheme val="minor"/>
    </font>
    <font>
      <b/>
      <sz val="9"/>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FFEB79"/>
        <bgColor indexed="64"/>
      </patternFill>
    </fill>
  </fills>
  <borders count="4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4">
    <xf numFmtId="0" fontId="0" fillId="0" borderId="0" xfId="0"/>
    <xf numFmtId="0" fontId="0" fillId="0" borderId="0" xfId="0" applyBorder="1" applyAlignment="1" applyProtection="1">
      <alignment horizontal="center" vertical="center" wrapText="1"/>
    </xf>
    <xf numFmtId="0" fontId="0" fillId="2" borderId="0" xfId="0" applyFill="1" applyBorder="1" applyAlignment="1" applyProtection="1">
      <alignment vertical="center"/>
    </xf>
    <xf numFmtId="0" fontId="0" fillId="0" borderId="0" xfId="0" applyBorder="1" applyAlignment="1" applyProtection="1">
      <alignment horizontal="center" vertical="center"/>
    </xf>
    <xf numFmtId="0" fontId="0" fillId="0" borderId="0" xfId="0" applyProtection="1"/>
    <xf numFmtId="0" fontId="0" fillId="0" borderId="2" xfId="0" applyBorder="1" applyAlignment="1" applyProtection="1">
      <alignment vertical="center"/>
    </xf>
    <xf numFmtId="0" fontId="0" fillId="0" borderId="2" xfId="0" applyBorder="1" applyProtection="1"/>
    <xf numFmtId="0" fontId="0" fillId="0" borderId="3" xfId="0" applyBorder="1" applyProtection="1"/>
    <xf numFmtId="43" fontId="0" fillId="2" borderId="2" xfId="1" applyFont="1" applyFill="1" applyBorder="1" applyProtection="1"/>
    <xf numFmtId="43" fontId="0" fillId="0" borderId="2" xfId="1" applyFont="1" applyBorder="1" applyProtection="1"/>
    <xf numFmtId="0" fontId="0" fillId="0" borderId="0" xfId="0" applyBorder="1" applyAlignment="1" applyProtection="1">
      <alignment horizontal="center"/>
    </xf>
    <xf numFmtId="0" fontId="0" fillId="0" borderId="0" xfId="0" applyBorder="1" applyAlignment="1" applyProtection="1">
      <alignment vertical="center"/>
    </xf>
    <xf numFmtId="43" fontId="0" fillId="0" borderId="0" xfId="1" applyFont="1" applyBorder="1" applyProtection="1"/>
    <xf numFmtId="0" fontId="0" fillId="0" borderId="0" xfId="0" applyBorder="1" applyProtection="1"/>
    <xf numFmtId="2" fontId="0" fillId="0" borderId="0" xfId="0" applyNumberFormat="1" applyBorder="1" applyProtection="1"/>
    <xf numFmtId="0" fontId="0" fillId="0" borderId="0" xfId="0" applyAlignment="1" applyProtection="1"/>
    <xf numFmtId="0" fontId="6" fillId="3" borderId="15" xfId="0" applyFont="1" applyFill="1" applyBorder="1" applyAlignment="1" applyProtection="1">
      <alignment horizontal="center"/>
    </xf>
    <xf numFmtId="11" fontId="0" fillId="0" borderId="16" xfId="0" applyNumberFormat="1" applyBorder="1" applyAlignment="1" applyProtection="1">
      <alignment vertical="center"/>
    </xf>
    <xf numFmtId="164" fontId="0" fillId="0" borderId="6" xfId="0" applyNumberFormat="1" applyBorder="1" applyAlignment="1" applyProtection="1">
      <alignment horizontal="center"/>
    </xf>
    <xf numFmtId="0" fontId="0" fillId="0" borderId="7" xfId="0" applyBorder="1" applyAlignment="1" applyProtection="1">
      <alignment horizontal="center"/>
    </xf>
    <xf numFmtId="0" fontId="0" fillId="3" borderId="8" xfId="0" applyFill="1" applyBorder="1" applyAlignment="1" applyProtection="1">
      <alignment horizontal="center" vertical="center"/>
    </xf>
    <xf numFmtId="11" fontId="0" fillId="0" borderId="9" xfId="0" applyNumberFormat="1" applyBorder="1" applyAlignment="1" applyProtection="1">
      <alignment vertical="center"/>
    </xf>
    <xf numFmtId="164" fontId="0" fillId="0" borderId="4" xfId="0" applyNumberFormat="1" applyBorder="1" applyAlignment="1" applyProtection="1">
      <alignment horizontal="center"/>
    </xf>
    <xf numFmtId="0" fontId="0" fillId="0" borderId="9" xfId="0" applyBorder="1" applyAlignment="1" applyProtection="1">
      <alignment horizontal="center"/>
    </xf>
    <xf numFmtId="0" fontId="0" fillId="3" borderId="10" xfId="0" applyFill="1" applyBorder="1" applyAlignment="1" applyProtection="1">
      <alignment horizontal="center"/>
    </xf>
    <xf numFmtId="11" fontId="0" fillId="0" borderId="12" xfId="0" applyNumberFormat="1" applyBorder="1" applyAlignment="1" applyProtection="1">
      <alignment vertical="center"/>
    </xf>
    <xf numFmtId="164" fontId="2" fillId="0" borderId="4" xfId="0" applyNumberFormat="1" applyFont="1" applyBorder="1" applyAlignment="1" applyProtection="1">
      <alignment horizontal="center"/>
    </xf>
    <xf numFmtId="0" fontId="2" fillId="0" borderId="9" xfId="0" applyFont="1" applyBorder="1" applyAlignment="1" applyProtection="1">
      <alignment horizontal="center"/>
    </xf>
    <xf numFmtId="164" fontId="0" fillId="0" borderId="11" xfId="0" applyNumberFormat="1" applyBorder="1" applyAlignment="1" applyProtection="1">
      <alignment horizontal="center"/>
    </xf>
    <xf numFmtId="0" fontId="0" fillId="0" borderId="12" xfId="0" applyBorder="1" applyAlignment="1" applyProtection="1">
      <alignment horizontal="center"/>
    </xf>
    <xf numFmtId="164" fontId="0" fillId="0" borderId="0" xfId="0" applyNumberFormat="1" applyBorder="1" applyAlignment="1" applyProtection="1">
      <alignment horizontal="center"/>
    </xf>
    <xf numFmtId="11" fontId="3" fillId="0" borderId="0" xfId="0" applyNumberFormat="1" applyFont="1" applyProtection="1"/>
    <xf numFmtId="0" fontId="11" fillId="0" borderId="0" xfId="0" applyFont="1" applyProtection="1"/>
    <xf numFmtId="0" fontId="10" fillId="0" borderId="0" xfId="0" applyFont="1" applyProtection="1"/>
    <xf numFmtId="0" fontId="0" fillId="5" borderId="17" xfId="0" applyFill="1" applyBorder="1" applyAlignment="1" applyProtection="1">
      <alignment horizontal="center" vertical="center" wrapText="1"/>
    </xf>
    <xf numFmtId="166" fontId="0" fillId="0" borderId="2" xfId="0" applyNumberFormat="1" applyBorder="1" applyProtection="1"/>
    <xf numFmtId="0" fontId="0" fillId="0" borderId="10" xfId="0" applyBorder="1" applyAlignment="1" applyProtection="1">
      <alignment horizontal="center"/>
    </xf>
    <xf numFmtId="0" fontId="0" fillId="0" borderId="8" xfId="0" applyBorder="1" applyAlignment="1" applyProtection="1">
      <alignment horizontal="center"/>
    </xf>
    <xf numFmtId="0" fontId="8" fillId="5" borderId="28" xfId="0" applyFont="1" applyFill="1" applyBorder="1" applyAlignment="1" applyProtection="1">
      <alignment horizontal="center" vertical="center" wrapText="1"/>
      <protection locked="0"/>
    </xf>
    <xf numFmtId="0" fontId="0" fillId="5" borderId="1" xfId="0" applyFill="1" applyBorder="1" applyAlignment="1" applyProtection="1">
      <alignment horizontal="center" vertical="center" wrapText="1"/>
    </xf>
    <xf numFmtId="0" fontId="0" fillId="0" borderId="0" xfId="0" applyBorder="1" applyAlignment="1" applyProtection="1"/>
    <xf numFmtId="0" fontId="0" fillId="0" borderId="4" xfId="0" applyBorder="1" applyProtection="1"/>
    <xf numFmtId="43" fontId="0" fillId="0" borderId="4" xfId="1" applyFont="1" applyBorder="1" applyProtection="1"/>
    <xf numFmtId="43" fontId="0" fillId="6" borderId="4" xfId="1" applyFont="1" applyFill="1" applyBorder="1"/>
    <xf numFmtId="0" fontId="0" fillId="0" borderId="12" xfId="0" applyBorder="1" applyProtection="1"/>
    <xf numFmtId="0" fontId="12" fillId="0" borderId="0" xfId="0" applyFont="1" applyAlignment="1" applyProtection="1"/>
    <xf numFmtId="0" fontId="15" fillId="0" borderId="0" xfId="0" applyFont="1" applyProtection="1"/>
    <xf numFmtId="0" fontId="0" fillId="0" borderId="8" xfId="0" applyBorder="1" applyProtection="1"/>
    <xf numFmtId="0" fontId="0" fillId="0" borderId="10" xfId="0" applyBorder="1" applyProtection="1"/>
    <xf numFmtId="0" fontId="0" fillId="0" borderId="0" xfId="0" applyAlignment="1"/>
    <xf numFmtId="11" fontId="9" fillId="0" borderId="0" xfId="0" applyNumberFormat="1" applyFont="1" applyBorder="1" applyAlignment="1" applyProtection="1">
      <alignment vertical="center"/>
    </xf>
    <xf numFmtId="11" fontId="9" fillId="0" borderId="36" xfId="0" applyNumberFormat="1" applyFont="1" applyBorder="1" applyAlignment="1" applyProtection="1">
      <alignment vertical="center"/>
    </xf>
    <xf numFmtId="167" fontId="0" fillId="0" borderId="9" xfId="2" applyNumberFormat="1" applyFont="1" applyBorder="1" applyAlignment="1" applyProtection="1">
      <alignment horizontal="center"/>
    </xf>
    <xf numFmtId="167" fontId="0" fillId="0" borderId="12" xfId="2" applyNumberFormat="1" applyFont="1" applyBorder="1" applyAlignment="1" applyProtection="1">
      <alignment horizontal="center"/>
    </xf>
    <xf numFmtId="0" fontId="0" fillId="0" borderId="9" xfId="0" applyBorder="1" applyProtection="1"/>
    <xf numFmtId="43" fontId="0" fillId="0" borderId="11" xfId="1" applyFont="1" applyBorder="1" applyProtection="1"/>
    <xf numFmtId="0" fontId="0" fillId="0" borderId="4" xfId="0" applyBorder="1"/>
    <xf numFmtId="9" fontId="0" fillId="0" borderId="4" xfId="2" applyFont="1" applyBorder="1"/>
    <xf numFmtId="0" fontId="8" fillId="5" borderId="2"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center" vertical="center" wrapText="1"/>
      <protection locked="0"/>
    </xf>
    <xf numFmtId="14" fontId="8" fillId="5" borderId="28" xfId="0" applyNumberFormat="1" applyFont="1" applyFill="1" applyBorder="1" applyAlignment="1" applyProtection="1">
      <alignment horizontal="center" vertical="center" wrapText="1"/>
      <protection locked="0"/>
    </xf>
    <xf numFmtId="14" fontId="8" fillId="5" borderId="2"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xf>
    <xf numFmtId="0" fontId="2" fillId="3" borderId="3" xfId="0" applyFont="1" applyFill="1" applyBorder="1" applyAlignment="1" applyProtection="1">
      <alignment horizontal="center" vertical="center"/>
    </xf>
    <xf numFmtId="0" fontId="2" fillId="3" borderId="37" xfId="0" applyFont="1" applyFill="1" applyBorder="1" applyAlignment="1" applyProtection="1">
      <alignment horizontal="center" vertical="center" wrapText="1"/>
    </xf>
    <xf numFmtId="0" fontId="2" fillId="3" borderId="38" xfId="0" applyFont="1" applyFill="1" applyBorder="1" applyAlignment="1" applyProtection="1">
      <alignment horizontal="center" vertical="center" wrapText="1"/>
    </xf>
    <xf numFmtId="0" fontId="0" fillId="5" borderId="29" xfId="0" applyFill="1" applyBorder="1" applyAlignment="1" applyProtection="1">
      <alignment horizontal="center" vertical="center" wrapText="1"/>
    </xf>
    <xf numFmtId="0" fontId="0" fillId="5" borderId="31" xfId="0" applyFill="1" applyBorder="1" applyAlignment="1" applyProtection="1">
      <alignment horizontal="center" vertical="center" wrapText="1"/>
    </xf>
    <xf numFmtId="0" fontId="0" fillId="5" borderId="34" xfId="0" applyFill="1" applyBorder="1" applyAlignment="1" applyProtection="1">
      <alignment horizontal="center" vertical="center" wrapText="1"/>
    </xf>
    <xf numFmtId="0" fontId="0" fillId="5" borderId="35" xfId="0" applyFill="1" applyBorder="1" applyAlignment="1" applyProtection="1">
      <alignment horizontal="center" vertical="center" wrapText="1"/>
    </xf>
    <xf numFmtId="0" fontId="0" fillId="4" borderId="5" xfId="0" applyFill="1" applyBorder="1" applyAlignment="1" applyProtection="1">
      <alignment horizontal="center"/>
    </xf>
    <xf numFmtId="0" fontId="0" fillId="4" borderId="6" xfId="0" applyFill="1" applyBorder="1" applyAlignment="1" applyProtection="1">
      <alignment horizontal="center"/>
    </xf>
    <xf numFmtId="0" fontId="0" fillId="4" borderId="7" xfId="0" applyFill="1" applyBorder="1" applyAlignment="1" applyProtection="1">
      <alignment horizontal="center"/>
    </xf>
    <xf numFmtId="0" fontId="0" fillId="4" borderId="29" xfId="0" applyFill="1" applyBorder="1" applyAlignment="1" applyProtection="1">
      <alignment horizontal="center" vertical="center" wrapText="1"/>
    </xf>
    <xf numFmtId="0" fontId="0" fillId="4" borderId="30" xfId="0" applyFill="1" applyBorder="1" applyAlignment="1" applyProtection="1">
      <alignment horizontal="center" vertical="center" wrapText="1"/>
    </xf>
    <xf numFmtId="0" fontId="0" fillId="4" borderId="31" xfId="0" applyFill="1" applyBorder="1" applyAlignment="1" applyProtection="1">
      <alignment horizontal="center" vertical="center" wrapText="1"/>
    </xf>
    <xf numFmtId="0" fontId="0" fillId="4" borderId="32"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4" borderId="33" xfId="0" applyFill="1" applyBorder="1" applyAlignment="1" applyProtection="1">
      <alignment horizontal="center" vertical="center" wrapText="1"/>
    </xf>
    <xf numFmtId="0" fontId="14" fillId="0" borderId="0" xfId="0" applyFont="1" applyBorder="1" applyAlignment="1" applyProtection="1">
      <alignment horizontal="center"/>
    </xf>
    <xf numFmtId="0" fontId="14" fillId="0" borderId="0" xfId="0" applyFont="1" applyAlignment="1" applyProtection="1">
      <alignment horizontal="center"/>
    </xf>
    <xf numFmtId="0" fontId="0" fillId="4" borderId="5" xfId="0"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4" borderId="1" xfId="0" applyFill="1" applyBorder="1" applyAlignment="1" applyProtection="1">
      <alignment horizontal="center"/>
    </xf>
    <xf numFmtId="0" fontId="0" fillId="4" borderId="2" xfId="0" applyFill="1" applyBorder="1" applyAlignment="1" applyProtection="1">
      <alignment horizontal="center"/>
    </xf>
    <xf numFmtId="0" fontId="0" fillId="4" borderId="3" xfId="0" applyFill="1" applyBorder="1" applyAlignment="1" applyProtection="1">
      <alignment horizont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0" fontId="0" fillId="0" borderId="10" xfId="0" applyBorder="1" applyAlignment="1" applyProtection="1">
      <alignment horizontal="center" vertical="center" wrapText="1"/>
    </xf>
    <xf numFmtId="0" fontId="0" fillId="0" borderId="12" xfId="0" applyBorder="1" applyAlignment="1" applyProtection="1">
      <alignment horizontal="center" vertical="center"/>
    </xf>
    <xf numFmtId="0" fontId="0" fillId="4" borderId="5" xfId="0" applyFill="1" applyBorder="1" applyAlignment="1" applyProtection="1">
      <alignment horizontal="center" wrapText="1"/>
    </xf>
    <xf numFmtId="0" fontId="0" fillId="4" borderId="6" xfId="0" applyFill="1" applyBorder="1" applyAlignment="1" applyProtection="1">
      <alignment horizontal="center" wrapText="1"/>
    </xf>
    <xf numFmtId="0" fontId="0" fillId="4" borderId="7" xfId="0" applyFill="1" applyBorder="1" applyAlignment="1" applyProtection="1">
      <alignment horizontal="center" wrapText="1"/>
    </xf>
    <xf numFmtId="43" fontId="0" fillId="6" borderId="4" xfId="1" applyFont="1" applyFill="1" applyBorder="1" applyAlignment="1" applyProtection="1">
      <alignment horizontal="center" vertical="center"/>
      <protection locked="0"/>
    </xf>
    <xf numFmtId="43" fontId="0" fillId="6" borderId="11" xfId="1" applyFont="1" applyFill="1" applyBorder="1" applyAlignment="1" applyProtection="1">
      <alignment horizontal="center" vertical="center"/>
      <protection locked="0"/>
    </xf>
    <xf numFmtId="43" fontId="0" fillId="6" borderId="25" xfId="1" applyFont="1" applyFill="1" applyBorder="1" applyAlignment="1" applyProtection="1">
      <alignment horizontal="center" vertical="center"/>
      <protection locked="0"/>
    </xf>
    <xf numFmtId="43" fontId="0" fillId="6" borderId="26" xfId="1" applyFont="1" applyFill="1" applyBorder="1" applyAlignment="1" applyProtection="1">
      <alignment horizontal="center" vertical="center"/>
      <protection locked="0"/>
    </xf>
    <xf numFmtId="43" fontId="0" fillId="6" borderId="27" xfId="1" applyFont="1" applyFill="1" applyBorder="1" applyAlignment="1" applyProtection="1">
      <alignment horizontal="center" vertical="center"/>
      <protection locked="0"/>
    </xf>
    <xf numFmtId="0" fontId="0" fillId="6" borderId="25" xfId="0" applyFill="1" applyBorder="1" applyAlignment="1" applyProtection="1">
      <alignment horizontal="center" vertical="center"/>
      <protection locked="0"/>
    </xf>
    <xf numFmtId="0" fontId="0" fillId="6" borderId="26" xfId="0" applyFill="1" applyBorder="1" applyAlignment="1" applyProtection="1">
      <alignment horizontal="center" vertical="center"/>
      <protection locked="0"/>
    </xf>
    <xf numFmtId="0" fontId="0" fillId="6" borderId="13" xfId="0" applyFill="1" applyBorder="1" applyAlignment="1" applyProtection="1">
      <alignment horizontal="center" vertical="center"/>
      <protection locked="0"/>
    </xf>
    <xf numFmtId="165" fontId="7" fillId="0" borderId="20" xfId="0" applyNumberFormat="1" applyFont="1" applyBorder="1" applyAlignment="1" applyProtection="1">
      <alignment horizontal="center" vertical="center" wrapText="1"/>
    </xf>
    <xf numFmtId="165" fontId="7" fillId="0" borderId="22" xfId="0" applyNumberFormat="1" applyFont="1" applyBorder="1" applyAlignment="1" applyProtection="1">
      <alignment horizontal="center" vertical="center" wrapText="1"/>
    </xf>
    <xf numFmtId="0" fontId="12" fillId="0" borderId="0" xfId="0" applyFont="1" applyAlignment="1" applyProtection="1">
      <alignment horizontal="left"/>
    </xf>
    <xf numFmtId="0" fontId="0" fillId="0" borderId="1" xfId="0" applyBorder="1" applyAlignment="1" applyProtection="1">
      <alignment horizontal="center"/>
    </xf>
    <xf numFmtId="0" fontId="0" fillId="0" borderId="3" xfId="0" applyBorder="1" applyAlignment="1" applyProtection="1">
      <alignment horizontal="center"/>
    </xf>
    <xf numFmtId="0" fontId="2" fillId="3" borderId="17" xfId="0" applyFont="1" applyFill="1" applyBorder="1" applyAlignment="1" applyProtection="1">
      <alignment horizontal="center" vertical="center"/>
    </xf>
    <xf numFmtId="0" fontId="2" fillId="3" borderId="14" xfId="0" applyFont="1" applyFill="1" applyBorder="1" applyAlignment="1" applyProtection="1">
      <alignment horizontal="center" vertical="center"/>
    </xf>
    <xf numFmtId="0" fontId="0" fillId="5" borderId="1" xfId="0" applyFill="1" applyBorder="1" applyAlignment="1" applyProtection="1">
      <alignment horizontal="center"/>
    </xf>
    <xf numFmtId="0" fontId="0" fillId="5" borderId="2" xfId="0" applyFill="1" applyBorder="1" applyAlignment="1" applyProtection="1">
      <alignment horizontal="center"/>
    </xf>
    <xf numFmtId="0" fontId="0" fillId="5" borderId="3" xfId="0" applyFill="1" applyBorder="1" applyAlignment="1" applyProtection="1">
      <alignment horizontal="center"/>
    </xf>
    <xf numFmtId="0" fontId="0" fillId="0" borderId="10" xfId="0" applyBorder="1" applyAlignment="1" applyProtection="1">
      <alignment horizontal="center"/>
    </xf>
    <xf numFmtId="0" fontId="0" fillId="0" borderId="11" xfId="0" applyBorder="1" applyAlignment="1" applyProtection="1">
      <alignment horizontal="center"/>
    </xf>
    <xf numFmtId="0" fontId="0" fillId="0" borderId="5" xfId="0" applyBorder="1" applyAlignment="1" applyProtection="1">
      <alignment horizontal="center"/>
    </xf>
    <xf numFmtId="0" fontId="0" fillId="0" borderId="6" xfId="0" applyBorder="1" applyAlignment="1" applyProtection="1">
      <alignment horizontal="center"/>
    </xf>
    <xf numFmtId="0" fontId="0" fillId="0" borderId="8" xfId="0" applyBorder="1" applyAlignment="1" applyProtection="1">
      <alignment horizontal="center"/>
    </xf>
    <xf numFmtId="0" fontId="0" fillId="0" borderId="4" xfId="0" applyBorder="1" applyAlignment="1" applyProtection="1">
      <alignment horizontal="center"/>
    </xf>
    <xf numFmtId="0" fontId="2" fillId="0" borderId="8" xfId="0" applyFont="1" applyBorder="1" applyAlignment="1" applyProtection="1">
      <alignment horizontal="center"/>
    </xf>
    <xf numFmtId="0" fontId="2" fillId="0" borderId="4" xfId="0" applyFont="1" applyBorder="1" applyAlignment="1" applyProtection="1">
      <alignment horizontal="center"/>
    </xf>
    <xf numFmtId="0" fontId="8" fillId="3" borderId="23" xfId="0" applyFont="1" applyFill="1" applyBorder="1" applyAlignment="1" applyProtection="1">
      <alignment horizontal="center" vertical="center" wrapText="1"/>
    </xf>
    <xf numFmtId="0" fontId="8" fillId="3" borderId="24" xfId="0" applyFont="1" applyFill="1" applyBorder="1" applyAlignment="1" applyProtection="1">
      <alignment horizontal="center" vertical="center" wrapText="1"/>
    </xf>
    <xf numFmtId="11" fontId="15" fillId="0" borderId="19" xfId="0" applyNumberFormat="1" applyFont="1" applyBorder="1" applyAlignment="1" applyProtection="1">
      <alignment horizontal="center" vertical="center"/>
    </xf>
    <xf numFmtId="11" fontId="15" fillId="0" borderId="21" xfId="0" applyNumberFormat="1" applyFont="1" applyBorder="1" applyAlignment="1" applyProtection="1">
      <alignment horizontal="center" vertical="center"/>
    </xf>
    <xf numFmtId="0" fontId="2" fillId="3" borderId="17" xfId="0" applyFont="1" applyFill="1" applyBorder="1" applyAlignment="1" applyProtection="1">
      <alignment horizontal="center"/>
    </xf>
    <xf numFmtId="0" fontId="2" fillId="3" borderId="14" xfId="0" applyFont="1" applyFill="1" applyBorder="1" applyAlignment="1" applyProtection="1">
      <alignment horizontal="center"/>
    </xf>
    <xf numFmtId="0" fontId="0" fillId="4" borderId="4" xfId="0" applyFill="1" applyBorder="1" applyAlignment="1" applyProtection="1">
      <alignment horizontal="center" vertical="center" wrapText="1"/>
    </xf>
    <xf numFmtId="0" fontId="0" fillId="0" borderId="4" xfId="0" applyBorder="1" applyAlignment="1">
      <alignment horizontal="center"/>
    </xf>
    <xf numFmtId="43" fontId="0" fillId="6" borderId="4" xfId="1" applyFont="1" applyFill="1" applyBorder="1" applyProtection="1">
      <protection locked="0"/>
    </xf>
    <xf numFmtId="43" fontId="0" fillId="6" borderId="40" xfId="1" applyFont="1" applyFill="1" applyBorder="1" applyAlignment="1" applyProtection="1">
      <alignment horizontal="left" vertical="center"/>
      <protection locked="0"/>
    </xf>
    <xf numFmtId="43" fontId="0" fillId="6" borderId="39" xfId="1" applyFont="1" applyFill="1" applyBorder="1" applyAlignment="1" applyProtection="1">
      <alignment horizontal="left" vertical="center"/>
      <protection locked="0"/>
    </xf>
    <xf numFmtId="43" fontId="0" fillId="6" borderId="40" xfId="1" applyFont="1" applyFill="1" applyBorder="1" applyAlignment="1" applyProtection="1">
      <alignment horizontal="center" vertical="center"/>
      <protection locked="0"/>
    </xf>
    <xf numFmtId="43" fontId="0" fillId="6" borderId="39" xfId="1" applyFont="1" applyFill="1" applyBorder="1" applyAlignment="1" applyProtection="1">
      <alignment horizontal="center" vertical="center"/>
      <protection locked="0"/>
    </xf>
  </cellXfs>
  <cellStyles count="3">
    <cellStyle name="Migliaia" xfId="1" builtinId="3"/>
    <cellStyle name="Normale" xfId="0" builtinId="0"/>
    <cellStyle name="Percentuale" xfId="2" builtinId="5"/>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EB79"/>
      <color rgb="FF78B832"/>
      <color rgb="FFFC9C32"/>
      <color rgb="FFC2F40C"/>
      <color rgb="FFCFEE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image" Target="../media/image5.svg"/><Relationship Id="rId2" Type="http://schemas.openxmlformats.org/officeDocument/2006/relationships/image" Target="../media/image4.png"/><Relationship Id="rId1" Type="http://schemas.openxmlformats.org/officeDocument/2006/relationships/themeOverride" Target="../theme/themeOverride1.xml"/><Relationship Id="rId5" Type="http://schemas.openxmlformats.org/officeDocument/2006/relationships/image" Target="../media/image7.svg"/><Relationship Id="rId4" Type="http://schemas.openxmlformats.org/officeDocument/2006/relationships/image" Target="../media/image6.png"/></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Raggiungimento obiettivo</a:t>
            </a:r>
          </a:p>
        </c:rich>
      </c:tx>
      <c:overlay val="0"/>
      <c:spPr>
        <a:noFill/>
        <a:ln>
          <a:noFill/>
        </a:ln>
        <a:effectLst/>
      </c:spPr>
    </c:title>
    <c:autoTitleDeleted val="0"/>
    <c:plotArea>
      <c:layout>
        <c:manualLayout>
          <c:layoutTarget val="inner"/>
          <c:xMode val="edge"/>
          <c:yMode val="edge"/>
          <c:x val="0.18519088271860754"/>
          <c:y val="0.10291913214990138"/>
          <c:w val="0.77270385412349774"/>
          <c:h val="0.76217645871189177"/>
        </c:manualLayout>
      </c:layout>
      <c:barChart>
        <c:barDir val="col"/>
        <c:grouping val="stacked"/>
        <c:varyColors val="0"/>
        <c:ser>
          <c:idx val="0"/>
          <c:order val="0"/>
          <c:tx>
            <c:strRef>
              <c:f>Calcoli!$A$5</c:f>
              <c:strCache>
                <c:ptCount val="1"/>
                <c:pt idx="0">
                  <c:v>Min</c:v>
                </c:pt>
              </c:strCache>
            </c:strRef>
          </c:tx>
          <c:spPr>
            <a:solidFill>
              <a:srgbClr val="00B050"/>
            </a:solidFill>
            <a:ln>
              <a:noFill/>
            </a:ln>
            <a:effectLst>
              <a:outerShdw blurRad="50800" dist="317500" dir="11400000" algn="br" rotWithShape="0">
                <a:prstClr val="black">
                  <a:alpha val="40000"/>
                </a:prstClr>
              </a:outerShdw>
            </a:effectLst>
          </c:spPr>
          <c:invertIfNegative val="0"/>
          <c:cat>
            <c:strRef>
              <c:f>'Verifica IPE preliminare'!$D$53:$D$54</c:f>
              <c:strCache>
                <c:ptCount val="1"/>
                <c:pt idx="0">
                  <c:v>IPE Identificato</c:v>
                </c:pt>
              </c:strCache>
            </c:strRef>
          </c:cat>
          <c:val>
            <c:numRef>
              <c:f>Calcoli!$B$5</c:f>
              <c:numCache>
                <c:formatCode>0.00E+00</c:formatCode>
                <c:ptCount val="1"/>
                <c:pt idx="0">
                  <c:v>4.1000000000000003E-3</c:v>
                </c:pt>
              </c:numCache>
            </c:numRef>
          </c:val>
          <c:extLst>
            <c:ext xmlns:c16="http://schemas.microsoft.com/office/drawing/2014/chart" uri="{C3380CC4-5D6E-409C-BE32-E72D297353CC}">
              <c16:uniqueId val="{00000006-2805-40CA-A81F-8625D066A86A}"/>
            </c:ext>
          </c:extLst>
        </c:ser>
        <c:ser>
          <c:idx val="2"/>
          <c:order val="1"/>
          <c:tx>
            <c:strRef>
              <c:f>Calcoli!$A$6</c:f>
              <c:strCache>
                <c:ptCount val="1"/>
                <c:pt idx="0">
                  <c:v>Med</c:v>
                </c:pt>
              </c:strCache>
            </c:strRef>
          </c:tx>
          <c:spPr>
            <a:solidFill>
              <a:srgbClr val="78B832"/>
            </a:solidFill>
            <a:ln>
              <a:noFill/>
            </a:ln>
            <a:effectLst>
              <a:outerShdw blurRad="50800" dist="127000" dir="12600000" algn="br" rotWithShape="0">
                <a:prstClr val="black">
                  <a:alpha val="40000"/>
                </a:prstClr>
              </a:outerShdw>
            </a:effectLst>
            <a:scene3d>
              <a:camera prst="orthographicFront"/>
              <a:lightRig rig="threePt" dir="t"/>
            </a:scene3d>
            <a:sp3d/>
          </c:spPr>
          <c:invertIfNegative val="0"/>
          <c:dPt>
            <c:idx val="0"/>
            <c:invertIfNegative val="0"/>
            <c:bubble3D val="0"/>
            <c:spPr>
              <a:solidFill>
                <a:srgbClr val="78B832"/>
              </a:solidFill>
              <a:ln>
                <a:noFill/>
              </a:ln>
              <a:effectLst>
                <a:outerShdw blurRad="50800" dist="254000" dir="11400000" algn="br" rotWithShape="0">
                  <a:prstClr val="black">
                    <a:alpha val="40000"/>
                  </a:prstClr>
                </a:outerShdw>
              </a:effectLst>
              <a:scene3d>
                <a:camera prst="orthographicFront"/>
                <a:lightRig rig="threePt" dir="t"/>
              </a:scene3d>
              <a:sp3d/>
            </c:spPr>
            <c:extLst>
              <c:ext xmlns:c16="http://schemas.microsoft.com/office/drawing/2014/chart" uri="{C3380CC4-5D6E-409C-BE32-E72D297353CC}">
                <c16:uniqueId val="{00000019-2805-40CA-A81F-8625D066A86A}"/>
              </c:ext>
            </c:extLst>
          </c:dPt>
          <c:cat>
            <c:strRef>
              <c:f>'Verifica IPE preliminare'!$D$53:$D$54</c:f>
              <c:strCache>
                <c:ptCount val="1"/>
                <c:pt idx="0">
                  <c:v>IPE Identificato</c:v>
                </c:pt>
              </c:strCache>
            </c:strRef>
          </c:cat>
          <c:val>
            <c:numRef>
              <c:f>Calcoli!$B$6</c:f>
              <c:numCache>
                <c:formatCode>0.00E+00</c:formatCode>
                <c:ptCount val="1"/>
                <c:pt idx="0">
                  <c:v>2.7999999999999995E-3</c:v>
                </c:pt>
              </c:numCache>
            </c:numRef>
          </c:val>
          <c:extLst>
            <c:ext xmlns:c16="http://schemas.microsoft.com/office/drawing/2014/chart" uri="{C3380CC4-5D6E-409C-BE32-E72D297353CC}">
              <c16:uniqueId val="{00000008-2805-40CA-A81F-8625D066A86A}"/>
            </c:ext>
          </c:extLst>
        </c:ser>
        <c:ser>
          <c:idx val="3"/>
          <c:order val="2"/>
          <c:tx>
            <c:strRef>
              <c:f>Calcoli!$A$7</c:f>
              <c:strCache>
                <c:ptCount val="1"/>
                <c:pt idx="0">
                  <c:v>Max</c:v>
                </c:pt>
              </c:strCache>
            </c:strRef>
          </c:tx>
          <c:spPr>
            <a:solidFill>
              <a:srgbClr val="FFEB79"/>
            </a:solidFill>
            <a:ln>
              <a:noFill/>
            </a:ln>
            <a:effectLst>
              <a:outerShdw blurRad="50800" dist="190500" dir="11400000" algn="ctr" rotWithShape="0">
                <a:srgbClr val="000000">
                  <a:alpha val="43137"/>
                </a:srgbClr>
              </a:outerShdw>
            </a:effectLst>
          </c:spPr>
          <c:invertIfNegative val="0"/>
          <c:cat>
            <c:strRef>
              <c:f>'Verifica IPE preliminare'!$D$53:$D$54</c:f>
              <c:strCache>
                <c:ptCount val="1"/>
                <c:pt idx="0">
                  <c:v>IPE Identificato</c:v>
                </c:pt>
              </c:strCache>
            </c:strRef>
          </c:cat>
          <c:val>
            <c:numRef>
              <c:f>Calcoli!$B$7</c:f>
              <c:numCache>
                <c:formatCode>0.00E+00</c:formatCode>
                <c:ptCount val="1"/>
                <c:pt idx="0">
                  <c:v>2.8000000000000004E-3</c:v>
                </c:pt>
              </c:numCache>
            </c:numRef>
          </c:val>
          <c:extLst>
            <c:ext xmlns:c16="http://schemas.microsoft.com/office/drawing/2014/chart" uri="{C3380CC4-5D6E-409C-BE32-E72D297353CC}">
              <c16:uniqueId val="{00000009-2805-40CA-A81F-8625D066A86A}"/>
            </c:ext>
          </c:extLst>
        </c:ser>
        <c:ser>
          <c:idx val="4"/>
          <c:order val="3"/>
          <c:tx>
            <c:strRef>
              <c:f>Calcoli!$A$8</c:f>
              <c:strCache>
                <c:ptCount val="1"/>
                <c:pt idx="0">
                  <c:v>max1</c:v>
                </c:pt>
              </c:strCache>
            </c:strRef>
          </c:tx>
          <c:spPr>
            <a:solidFill>
              <a:srgbClr val="FFC000"/>
            </a:solidFill>
            <a:ln w="25400">
              <a:noFill/>
            </a:ln>
            <a:effectLst>
              <a:outerShdw blurRad="50800" dist="127000" dir="11400000" algn="ctr" rotWithShape="0">
                <a:srgbClr val="000000">
                  <a:alpha val="43137"/>
                </a:srgbClr>
              </a:outerShdw>
            </a:effectLst>
          </c:spPr>
          <c:invertIfNegative val="0"/>
          <c:dPt>
            <c:idx val="0"/>
            <c:invertIfNegative val="0"/>
            <c:bubble3D val="0"/>
            <c:spPr>
              <a:solidFill>
                <a:srgbClr val="FC9C32"/>
              </a:solidFill>
              <a:ln w="25400">
                <a:noFill/>
              </a:ln>
              <a:effectLst>
                <a:outerShdw blurRad="50800" dist="127000" dir="11400000" algn="ctr" rotWithShape="0">
                  <a:srgbClr val="000000">
                    <a:alpha val="43137"/>
                  </a:srgbClr>
                </a:outerShdw>
              </a:effectLst>
            </c:spPr>
            <c:extLst>
              <c:ext xmlns:c16="http://schemas.microsoft.com/office/drawing/2014/chart" uri="{C3380CC4-5D6E-409C-BE32-E72D297353CC}">
                <c16:uniqueId val="{0000001E-2805-40CA-A81F-8625D066A86A}"/>
              </c:ext>
            </c:extLst>
          </c:dPt>
          <c:cat>
            <c:strRef>
              <c:f>'Verifica IPE preliminare'!$D$53:$D$54</c:f>
              <c:strCache>
                <c:ptCount val="1"/>
                <c:pt idx="0">
                  <c:v>IPE Identificato</c:v>
                </c:pt>
              </c:strCache>
            </c:strRef>
          </c:cat>
          <c:val>
            <c:numRef>
              <c:f>Calcoli!$B$8</c:f>
              <c:numCache>
                <c:formatCode>0.00E+00</c:formatCode>
                <c:ptCount val="1"/>
                <c:pt idx="0">
                  <c:v>2.8000000000000004E-3</c:v>
                </c:pt>
              </c:numCache>
            </c:numRef>
          </c:val>
          <c:extLst>
            <c:ext xmlns:c16="http://schemas.microsoft.com/office/drawing/2014/chart" uri="{C3380CC4-5D6E-409C-BE32-E72D297353CC}">
              <c16:uniqueId val="{0000001B-2805-40CA-A81F-8625D066A86A}"/>
            </c:ext>
          </c:extLst>
        </c:ser>
        <c:ser>
          <c:idx val="5"/>
          <c:order val="4"/>
          <c:tx>
            <c:strRef>
              <c:f>Calcoli!$A$9</c:f>
              <c:strCache>
                <c:ptCount val="1"/>
                <c:pt idx="0">
                  <c:v>max2</c:v>
                </c:pt>
              </c:strCache>
            </c:strRef>
          </c:tx>
          <c:spPr>
            <a:solidFill>
              <a:srgbClr val="C00000"/>
            </a:solidFill>
            <a:ln w="25400">
              <a:noFill/>
            </a:ln>
            <a:effectLst>
              <a:outerShdw blurRad="50800" dist="63500" dir="11400000" algn="ctr" rotWithShape="0">
                <a:srgbClr val="000000">
                  <a:alpha val="43137"/>
                </a:srgbClr>
              </a:outerShdw>
            </a:effectLst>
          </c:spPr>
          <c:invertIfNegative val="0"/>
          <c:cat>
            <c:strRef>
              <c:f>'Verifica IPE preliminare'!$D$53:$D$54</c:f>
              <c:strCache>
                <c:ptCount val="1"/>
                <c:pt idx="0">
                  <c:v>IPE Identificato</c:v>
                </c:pt>
              </c:strCache>
            </c:strRef>
          </c:cat>
          <c:val>
            <c:numRef>
              <c:f>Calcoli!$B$9</c:f>
              <c:numCache>
                <c:formatCode>0.00E+00</c:formatCode>
                <c:ptCount val="1"/>
                <c:pt idx="0">
                  <c:v>4.1000000000000003E-3</c:v>
                </c:pt>
              </c:numCache>
            </c:numRef>
          </c:val>
          <c:extLst>
            <c:ext xmlns:c16="http://schemas.microsoft.com/office/drawing/2014/chart" uri="{C3380CC4-5D6E-409C-BE32-E72D297353CC}">
              <c16:uniqueId val="{0000001C-2805-40CA-A81F-8625D066A86A}"/>
            </c:ext>
          </c:extLst>
        </c:ser>
        <c:dLbls>
          <c:showLegendKey val="0"/>
          <c:showVal val="0"/>
          <c:showCatName val="0"/>
          <c:showSerName val="0"/>
          <c:showPercent val="0"/>
          <c:showBubbleSize val="0"/>
        </c:dLbls>
        <c:gapWidth val="150"/>
        <c:overlap val="100"/>
        <c:axId val="422715008"/>
        <c:axId val="422709760"/>
      </c:barChart>
      <c:scatterChart>
        <c:scatterStyle val="lineMarker"/>
        <c:varyColors val="0"/>
        <c:ser>
          <c:idx val="1"/>
          <c:order val="5"/>
          <c:tx>
            <c:strRef>
              <c:f>'Verifica IPE preliminare'!$D$53:$D$54</c:f>
              <c:strCache>
                <c:ptCount val="2"/>
                <c:pt idx="0">
                  <c:v>IPE Identificato</c:v>
                </c:pt>
              </c:strCache>
            </c:strRef>
          </c:tx>
          <c:spPr>
            <a:ln w="25400" cap="rnd">
              <a:noFill/>
              <a:round/>
            </a:ln>
            <a:effectLst/>
          </c:spPr>
          <c:marker>
            <c:symbol val="circle"/>
            <c:size val="5"/>
            <c:spPr>
              <a:pattFill prst="narVert">
                <a:fgClr>
                  <a:srgbClr val="FF0000"/>
                </a:fgClr>
                <a:bgClr>
                  <a:sysClr val="window" lastClr="FFFFFF"/>
                </a:bgClr>
              </a:pattFill>
              <a:ln w="190500">
                <a:solidFill>
                  <a:schemeClr val="accent2"/>
                </a:solidFill>
              </a:ln>
              <a:effectLst/>
            </c:spPr>
          </c:marker>
          <c:dPt>
            <c:idx val="0"/>
            <c:marker>
              <c:symbol val="circle"/>
              <c:size val="26"/>
              <c:spPr>
                <a:blipFill>
                  <a:blip xmlns:r="http://schemas.openxmlformats.org/officeDocument/2006/relationships" r:embed="rId2">
                    <a:extLst>
                      <a:ext uri="{96DAC541-7B7A-43D3-8B79-37D633B846F1}">
                        <asvg:svgBlip xmlns:asvg="http://schemas.microsoft.com/office/drawing/2016/SVG/main" r:embed="rId3"/>
                      </a:ext>
                    </a:extLst>
                  </a:blip>
                  <a:stretch>
                    <a:fillRect/>
                  </a:stretch>
                </a:blipFill>
                <a:ln w="190500">
                  <a:noFill/>
                </a:ln>
                <a:effectLst/>
              </c:spPr>
            </c:marker>
            <c:bubble3D val="0"/>
            <c:extLst>
              <c:ext xmlns:c16="http://schemas.microsoft.com/office/drawing/2014/chart" uri="{C3380CC4-5D6E-409C-BE32-E72D297353CC}">
                <c16:uniqueId val="{0000000A-2805-40CA-A81F-8625D066A86A}"/>
              </c:ext>
            </c:extLst>
          </c:dPt>
          <c:xVal>
            <c:strRef>
              <c:f>'Verifica IPE preliminare'!$D$53:$D$54</c:f>
              <c:strCache>
                <c:ptCount val="1"/>
                <c:pt idx="0">
                  <c:v>IPE Identificato</c:v>
                </c:pt>
              </c:strCache>
            </c:strRef>
          </c:xVal>
          <c:yVal>
            <c:numRef>
              <c:f>'Verifica IPE preliminare'!$E$53:$E$54</c:f>
              <c:numCache>
                <c:formatCode>0.00E+00</c:formatCode>
                <c:ptCount val="2"/>
                <c:pt idx="0">
                  <c:v>8.1322208353962235E-3</c:v>
                </c:pt>
              </c:numCache>
            </c:numRef>
          </c:yVal>
          <c:smooth val="0"/>
          <c:extLst>
            <c:ext xmlns:c16="http://schemas.microsoft.com/office/drawing/2014/chart" uri="{C3380CC4-5D6E-409C-BE32-E72D297353CC}">
              <c16:uniqueId val="{00000007-2805-40CA-A81F-8625D066A86A}"/>
            </c:ext>
          </c:extLst>
        </c:ser>
        <c:ser>
          <c:idx val="6"/>
          <c:order val="6"/>
          <c:tx>
            <c:strRef>
              <c:f>Calcoli!$A$12</c:f>
              <c:strCache>
                <c:ptCount val="1"/>
                <c:pt idx="0">
                  <c:v>obiettivo</c:v>
                </c:pt>
              </c:strCache>
            </c:strRef>
          </c:tx>
          <c:spPr>
            <a:ln w="66675" cap="rnd">
              <a:solidFill>
                <a:schemeClr val="accent1">
                  <a:lumMod val="60000"/>
                </a:schemeClr>
              </a:solidFill>
              <a:round/>
            </a:ln>
            <a:effectLst>
              <a:glow>
                <a:srgbClr val="4472C4">
                  <a:alpha val="98000"/>
                </a:srgbClr>
              </a:glow>
            </a:effectLst>
          </c:spPr>
          <c:marker>
            <c:symbol val="picture"/>
            <c:spPr>
              <a:blipFill>
                <a:blip xmlns:r="http://schemas.openxmlformats.org/officeDocument/2006/relationships" r:embed="rId4">
                  <a:extLst>
                    <a:ext uri="{96DAC541-7B7A-43D3-8B79-37D633B846F1}">
                      <asvg:svgBlip xmlns:asvg="http://schemas.microsoft.com/office/drawing/2016/SVG/main" r:embed="rId5"/>
                    </a:ext>
                  </a:extLst>
                </a:blip>
                <a:stretch>
                  <a:fillRect/>
                </a:stretch>
              </a:blipFill>
              <a:ln w="79375">
                <a:noFill/>
              </a:ln>
              <a:effectLst>
                <a:glow>
                  <a:srgbClr val="4472C4">
                    <a:alpha val="98000"/>
                  </a:srgbClr>
                </a:glow>
              </a:effectLst>
              <a:scene3d>
                <a:camera prst="orthographicFront"/>
                <a:lightRig rig="threePt" dir="t"/>
              </a:scene3d>
              <a:sp3d>
                <a:bevelT w="0" h="0"/>
              </a:sp3d>
            </c:spPr>
          </c:marker>
          <c:dPt>
            <c:idx val="0"/>
            <c:marker>
              <c:symbol val="square"/>
              <c:size val="57"/>
            </c:marker>
            <c:bubble3D val="0"/>
            <c:extLst>
              <c:ext xmlns:c16="http://schemas.microsoft.com/office/drawing/2014/chart" uri="{C3380CC4-5D6E-409C-BE32-E72D297353CC}">
                <c16:uniqueId val="{0000001F-2805-40CA-A81F-8625D066A86A}"/>
              </c:ext>
            </c:extLst>
          </c:dPt>
          <c:xVal>
            <c:strRef>
              <c:f>'Verifica IPE preliminare'!$D$53:$D$54</c:f>
              <c:strCache>
                <c:ptCount val="1"/>
                <c:pt idx="0">
                  <c:v>IPE Identificato</c:v>
                </c:pt>
              </c:strCache>
            </c:strRef>
          </c:xVal>
          <c:yVal>
            <c:numRef>
              <c:f>Calcoli!$B$12</c:f>
              <c:numCache>
                <c:formatCode>0.00E+00</c:formatCode>
                <c:ptCount val="1"/>
                <c:pt idx="0">
                  <c:v>1E-3</c:v>
                </c:pt>
              </c:numCache>
            </c:numRef>
          </c:yVal>
          <c:smooth val="0"/>
          <c:extLst>
            <c:ext xmlns:c16="http://schemas.microsoft.com/office/drawing/2014/chart" uri="{C3380CC4-5D6E-409C-BE32-E72D297353CC}">
              <c16:uniqueId val="{0000001D-2805-40CA-A81F-8625D066A86A}"/>
            </c:ext>
          </c:extLst>
        </c:ser>
        <c:dLbls>
          <c:showLegendKey val="0"/>
          <c:showVal val="0"/>
          <c:showCatName val="0"/>
          <c:showSerName val="0"/>
          <c:showPercent val="0"/>
          <c:showBubbleSize val="0"/>
        </c:dLbls>
        <c:axId val="422715008"/>
        <c:axId val="422709760"/>
      </c:scatterChart>
      <c:catAx>
        <c:axId val="422715008"/>
        <c:scaling>
          <c:orientation val="minMax"/>
        </c:scaling>
        <c:delete val="1"/>
        <c:axPos val="b"/>
        <c:numFmt formatCode="General" sourceLinked="1"/>
        <c:majorTickMark val="none"/>
        <c:minorTickMark val="none"/>
        <c:tickLblPos val="nextTo"/>
        <c:crossAx val="422709760"/>
        <c:crosses val="autoZero"/>
        <c:auto val="1"/>
        <c:lblAlgn val="ctr"/>
        <c:lblOffset val="100"/>
        <c:noMultiLvlLbl val="0"/>
      </c:catAx>
      <c:valAx>
        <c:axId val="4227097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it-IT" sz="1050"/>
                  <a:t>kgep</a:t>
                </a:r>
                <a:r>
                  <a:rPr lang="it-IT" sz="1050" baseline="0"/>
                  <a:t>/m2/GG</a:t>
                </a:r>
                <a:endParaRPr lang="it-IT" sz="1050"/>
              </a:p>
            </c:rich>
          </c:tx>
          <c:overlay val="0"/>
          <c:spPr>
            <a:noFill/>
            <a:ln>
              <a:noFill/>
            </a:ln>
            <a:effectLst/>
          </c:spPr>
        </c:title>
        <c:numFmt formatCode="0.00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22715008"/>
        <c:crosses val="autoZero"/>
        <c:crossBetween val="between"/>
      </c:valAx>
      <c:spPr>
        <a:noFill/>
        <a:ln>
          <a:noFill/>
        </a:ln>
        <a:effectLst>
          <a:outerShdw blurRad="50800" dir="5400000" algn="ctr" rotWithShape="0">
            <a:srgbClr val="000000">
              <a:alpha val="43137"/>
            </a:srgbClr>
          </a:outerShdw>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it-IT"/>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Consumi in kWh</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0.31929234036585119"/>
          <c:y val="0.21453406616444398"/>
          <c:w val="0.45810763158421991"/>
          <c:h val="0.7536837684765274"/>
        </c:manualLayout>
      </c:layout>
      <c:pieChart>
        <c:varyColors val="1"/>
        <c:ser>
          <c:idx val="0"/>
          <c:order val="0"/>
          <c:explosion val="14"/>
          <c:dPt>
            <c:idx val="0"/>
            <c:bubble3D val="0"/>
            <c:explosion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B88C-4FEF-B85E-C344157C85A2}"/>
              </c:ext>
            </c:extLst>
          </c:dPt>
          <c:dPt>
            <c:idx val="1"/>
            <c:bubble3D val="0"/>
            <c:explosion val="1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B88C-4FEF-B85E-C344157C85A2}"/>
              </c:ext>
            </c:extLst>
          </c:dPt>
          <c:dLbls>
            <c:dLbl>
              <c:idx val="0"/>
              <c:layout>
                <c:manualLayout>
                  <c:x val="8.6183149524943187E-2"/>
                  <c:y val="-8.2570330569962741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88C-4FEF-B85E-C344157C85A2}"/>
                </c:ext>
              </c:extLst>
            </c:dLbl>
            <c:dLbl>
              <c:idx val="1"/>
              <c:layout>
                <c:manualLayout>
                  <c:x val="-6.4404213741829752E-2"/>
                  <c:y val="1.522227231567556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88C-4FEF-B85E-C344157C85A2}"/>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it-IT"/>
              </a:p>
            </c:txPr>
            <c:dLblPos val="in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'Verifica IPE preliminare'!$A$20:$B$21</c:f>
              <c:strCache>
                <c:ptCount val="2"/>
                <c:pt idx="0">
                  <c:v>Energia elettrica</c:v>
                </c:pt>
                <c:pt idx="1">
                  <c:v>Gas Naturale</c:v>
                </c:pt>
              </c:strCache>
            </c:strRef>
          </c:cat>
          <c:val>
            <c:numRef>
              <c:f>'Verifica IPE preliminare'!$D$27:$D$28</c:f>
              <c:numCache>
                <c:formatCode>0.0</c:formatCode>
                <c:ptCount val="2"/>
                <c:pt idx="0">
                  <c:v>47.107169999999996</c:v>
                </c:pt>
                <c:pt idx="1">
                  <c:v>6.8016960000000006</c:v>
                </c:pt>
              </c:numCache>
            </c:numRef>
          </c:val>
          <c:extLst>
            <c:ext xmlns:c16="http://schemas.microsoft.com/office/drawing/2014/chart" uri="{C3380CC4-5D6E-409C-BE32-E72D297353CC}">
              <c16:uniqueId val="{00000004-B88C-4FEF-B85E-C344157C85A2}"/>
            </c:ext>
          </c:extLst>
        </c:ser>
        <c:dLbls>
          <c:dLblPos val="inEnd"/>
          <c:showLegendKey val="0"/>
          <c:showVal val="0"/>
          <c:showCatName val="1"/>
          <c:showSerName val="0"/>
          <c:showPercent val="1"/>
          <c:showBubbleSize val="0"/>
          <c:showLeaderLines val="0"/>
        </c:dLbls>
        <c:firstSliceAng val="0"/>
      </c:pieChart>
      <c:spPr>
        <a:noFill/>
        <a:ln>
          <a:noFill/>
        </a:ln>
        <a:effectLst/>
      </c:spPr>
    </c:plotArea>
    <c:legend>
      <c:legendPos val="b"/>
      <c:layout>
        <c:manualLayout>
          <c:xMode val="edge"/>
          <c:yMode val="edge"/>
          <c:x val="0.69526993708700013"/>
          <c:y val="0.15026212642562958"/>
          <c:w val="0.28520547134401064"/>
          <c:h val="0.1876272492477026"/>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Confronto tra IPE-IPO</a:t>
            </a:r>
          </a:p>
        </c:rich>
      </c:tx>
      <c:layout>
        <c:manualLayout>
          <c:xMode val="edge"/>
          <c:yMode val="edge"/>
          <c:x val="0.34902748445021115"/>
          <c:y val="3.776823305897869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spPr>
            <a:solidFill>
              <a:schemeClr val="accent1"/>
            </a:solidFill>
            <a:ln>
              <a:noFill/>
            </a:ln>
            <a:effectLst/>
            <a:scene3d>
              <a:camera prst="orthographicFront"/>
              <a:lightRig rig="chilly" dir="t"/>
            </a:scene3d>
            <a:sp3d prstMaterial="dkEdge">
              <a:bevelT w="120650"/>
              <a:bevelB w="120650"/>
            </a:sp3d>
          </c:spPr>
          <c:invertIfNegative val="0"/>
          <c:dPt>
            <c:idx val="0"/>
            <c:invertIfNegative val="0"/>
            <c:bubble3D val="0"/>
            <c:spPr>
              <a:solidFill>
                <a:srgbClr val="00B050"/>
              </a:solidFill>
              <a:ln>
                <a:noFill/>
              </a:ln>
              <a:effectLst/>
              <a:scene3d>
                <a:camera prst="orthographicFront"/>
                <a:lightRig rig="chilly" dir="t"/>
              </a:scene3d>
              <a:sp3d prstMaterial="dkEdge">
                <a:bevelT w="120650"/>
                <a:bevelB w="120650"/>
              </a:sp3d>
            </c:spPr>
            <c:extLst>
              <c:ext xmlns:c16="http://schemas.microsoft.com/office/drawing/2014/chart" uri="{C3380CC4-5D6E-409C-BE32-E72D297353CC}">
                <c16:uniqueId val="{00000001-BF51-4282-95C6-4840AB400E0E}"/>
              </c:ext>
            </c:extLst>
          </c:dPt>
          <c:dPt>
            <c:idx val="1"/>
            <c:invertIfNegative val="0"/>
            <c:bubble3D val="0"/>
            <c:spPr>
              <a:solidFill>
                <a:srgbClr val="78B832"/>
              </a:solidFill>
              <a:ln>
                <a:noFill/>
              </a:ln>
              <a:effectLst/>
              <a:scene3d>
                <a:camera prst="orthographicFront"/>
                <a:lightRig rig="chilly" dir="t"/>
              </a:scene3d>
              <a:sp3d prstMaterial="dkEdge">
                <a:bevelT w="120650"/>
                <a:bevelB w="120650"/>
              </a:sp3d>
            </c:spPr>
            <c:extLst>
              <c:ext xmlns:c16="http://schemas.microsoft.com/office/drawing/2014/chart" uri="{C3380CC4-5D6E-409C-BE32-E72D297353CC}">
                <c16:uniqueId val="{00000003-BF51-4282-95C6-4840AB400E0E}"/>
              </c:ext>
            </c:extLst>
          </c:dPt>
          <c:dPt>
            <c:idx val="2"/>
            <c:invertIfNegative val="0"/>
            <c:bubble3D val="0"/>
            <c:spPr>
              <a:solidFill>
                <a:srgbClr val="FFEB79"/>
              </a:solidFill>
              <a:ln>
                <a:noFill/>
              </a:ln>
              <a:effectLst/>
              <a:scene3d>
                <a:camera prst="orthographicFront"/>
                <a:lightRig rig="chilly" dir="t"/>
              </a:scene3d>
              <a:sp3d prstMaterial="dkEdge">
                <a:bevelT w="120650"/>
                <a:bevelB w="120650"/>
              </a:sp3d>
            </c:spPr>
            <c:extLst>
              <c:ext xmlns:c16="http://schemas.microsoft.com/office/drawing/2014/chart" uri="{C3380CC4-5D6E-409C-BE32-E72D297353CC}">
                <c16:uniqueId val="{00000005-BF51-4282-95C6-4840AB400E0E}"/>
              </c:ext>
            </c:extLst>
          </c:dPt>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('Verifica IPE preliminare'!$A$54,'Verifica IPE preliminare'!$A$56,'Verifica IPE preliminare'!$A$58)</c:f>
              <c:strCache>
                <c:ptCount val="3"/>
                <c:pt idx="0">
                  <c:v>Min</c:v>
                </c:pt>
                <c:pt idx="1">
                  <c:v>Med</c:v>
                </c:pt>
                <c:pt idx="2">
                  <c:v>Max</c:v>
                </c:pt>
              </c:strCache>
            </c:strRef>
          </c:cat>
          <c:val>
            <c:numRef>
              <c:f>('Verifica IPE preliminare'!$B$54,'Verifica IPE preliminare'!$B$56,'Verifica IPE preliminare'!$B$58)</c:f>
              <c:numCache>
                <c:formatCode>0.00E+00</c:formatCode>
                <c:ptCount val="3"/>
                <c:pt idx="0">
                  <c:v>4.1000000000000003E-3</c:v>
                </c:pt>
                <c:pt idx="1">
                  <c:v>6.8999999999999999E-3</c:v>
                </c:pt>
                <c:pt idx="2">
                  <c:v>9.7000000000000003E-3</c:v>
                </c:pt>
              </c:numCache>
            </c:numRef>
          </c:val>
          <c:extLst>
            <c:ext xmlns:c16="http://schemas.microsoft.com/office/drawing/2014/chart" uri="{C3380CC4-5D6E-409C-BE32-E72D297353CC}">
              <c16:uniqueId val="{00000006-BF51-4282-95C6-4840AB400E0E}"/>
            </c:ext>
          </c:extLst>
        </c:ser>
        <c:dLbls>
          <c:showLegendKey val="0"/>
          <c:showVal val="1"/>
          <c:showCatName val="0"/>
          <c:showSerName val="0"/>
          <c:showPercent val="0"/>
          <c:showBubbleSize val="0"/>
        </c:dLbls>
        <c:gapWidth val="219"/>
        <c:axId val="422715008"/>
        <c:axId val="422709760"/>
      </c:barChart>
      <c:lineChart>
        <c:grouping val="standard"/>
        <c:varyColors val="0"/>
        <c:ser>
          <c:idx val="1"/>
          <c:order val="1"/>
          <c:tx>
            <c:strRef>
              <c:f>'Verifica IPE preliminare'!$D$53:$D$54</c:f>
              <c:strCache>
                <c:ptCount val="2"/>
                <c:pt idx="0">
                  <c:v>IPE Identificato</c:v>
                </c:pt>
              </c:strCache>
            </c:strRef>
          </c:tx>
          <c:spPr>
            <a:ln w="41275" cap="rnd">
              <a:solidFill>
                <a:schemeClr val="accent1"/>
              </a:solidFill>
              <a:round/>
            </a:ln>
            <a:effectLst/>
          </c:spPr>
          <c:marker>
            <c:symbol val="none"/>
          </c:marker>
          <c:dLbls>
            <c:delete val="1"/>
          </c:dLbls>
          <c:cat>
            <c:multiLvlStrRef>
              <c:f>#REF!</c:f>
            </c:multiLvlStrRef>
          </c:cat>
          <c:val>
            <c:numRef>
              <c:f>('Verifica IPE preliminare'!$J$41,'Verifica IPE preliminare'!$J$43,'Verifica IPE preliminare'!$J$45)</c:f>
              <c:numCache>
                <c:formatCode>0.00E+00</c:formatCode>
                <c:ptCount val="3"/>
                <c:pt idx="0">
                  <c:v>8.1322208353962235E-3</c:v>
                </c:pt>
                <c:pt idx="1">
                  <c:v>8.1322208353962235E-3</c:v>
                </c:pt>
                <c:pt idx="2">
                  <c:v>8.1322208353962235E-3</c:v>
                </c:pt>
              </c:numCache>
            </c:numRef>
          </c:val>
          <c:smooth val="0"/>
          <c:extLst>
            <c:ext xmlns:c16="http://schemas.microsoft.com/office/drawing/2014/chart" uri="{C3380CC4-5D6E-409C-BE32-E72D297353CC}">
              <c16:uniqueId val="{00000007-BF51-4282-95C6-4840AB400E0E}"/>
            </c:ext>
          </c:extLst>
        </c:ser>
        <c:dLbls>
          <c:showLegendKey val="0"/>
          <c:showVal val="1"/>
          <c:showCatName val="0"/>
          <c:showSerName val="0"/>
          <c:showPercent val="0"/>
          <c:showBubbleSize val="0"/>
        </c:dLbls>
        <c:marker val="1"/>
        <c:smooth val="0"/>
        <c:axId val="422715008"/>
        <c:axId val="422709760"/>
      </c:lineChart>
      <c:catAx>
        <c:axId val="42271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22709760"/>
        <c:crosses val="autoZero"/>
        <c:auto val="1"/>
        <c:lblAlgn val="ctr"/>
        <c:lblOffset val="100"/>
        <c:noMultiLvlLbl val="0"/>
      </c:catAx>
      <c:valAx>
        <c:axId val="4227097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kgep</a:t>
                </a:r>
                <a:r>
                  <a:rPr lang="it-IT" baseline="0"/>
                  <a:t>/m2/GG</a:t>
                </a:r>
                <a:endParaRPr lang="it-IT"/>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2271500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400"/>
              <a:t>Consumi mensili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stacked"/>
        <c:varyColors val="0"/>
        <c:ser>
          <c:idx val="0"/>
          <c:order val="0"/>
          <c:tx>
            <c:strRef>
              <c:f>'Verifica IPE preliminare'!$A$20:$B$20</c:f>
              <c:strCache>
                <c:ptCount val="1"/>
                <c:pt idx="0">
                  <c:v>Energia elettrica</c:v>
                </c:pt>
              </c:strCache>
            </c:strRef>
          </c:tx>
          <c:spPr>
            <a:solidFill>
              <a:schemeClr val="accent1"/>
            </a:solidFill>
            <a:ln>
              <a:noFill/>
            </a:ln>
            <a:effectLst/>
          </c:spPr>
          <c:invertIfNegative val="0"/>
          <c:cat>
            <c:strRef>
              <c:f>'Verifica IPE preliminare'!$K$9:$K$20</c:f>
              <c:strCache>
                <c:ptCount val="12"/>
                <c:pt idx="0">
                  <c:v>Gen</c:v>
                </c:pt>
                <c:pt idx="1">
                  <c:v>Feb</c:v>
                </c:pt>
                <c:pt idx="2">
                  <c:v>Mar</c:v>
                </c:pt>
                <c:pt idx="3">
                  <c:v>Apr</c:v>
                </c:pt>
                <c:pt idx="4">
                  <c:v>Mag</c:v>
                </c:pt>
                <c:pt idx="5">
                  <c:v>Giu</c:v>
                </c:pt>
                <c:pt idx="6">
                  <c:v>Lug</c:v>
                </c:pt>
                <c:pt idx="7">
                  <c:v>Ago</c:v>
                </c:pt>
                <c:pt idx="8">
                  <c:v>Set</c:v>
                </c:pt>
                <c:pt idx="9">
                  <c:v>Ott</c:v>
                </c:pt>
                <c:pt idx="10">
                  <c:v>Nov</c:v>
                </c:pt>
                <c:pt idx="11">
                  <c:v>Dic</c:v>
                </c:pt>
              </c:strCache>
            </c:strRef>
          </c:cat>
          <c:val>
            <c:numRef>
              <c:f>'Verifica IPE preliminare'!$L$9:$L$20</c:f>
              <c:numCache>
                <c:formatCode>_(* #,##0.00_);_(* \(#,##0.00\);_(* "-"??_);_(@_)</c:formatCode>
                <c:ptCount val="12"/>
                <c:pt idx="0">
                  <c:v>26830</c:v>
                </c:pt>
                <c:pt idx="1">
                  <c:v>24868</c:v>
                </c:pt>
                <c:pt idx="2">
                  <c:v>23948</c:v>
                </c:pt>
                <c:pt idx="3">
                  <c:v>16539</c:v>
                </c:pt>
                <c:pt idx="4">
                  <c:v>16807</c:v>
                </c:pt>
                <c:pt idx="5">
                  <c:v>19843</c:v>
                </c:pt>
                <c:pt idx="6">
                  <c:v>23228</c:v>
                </c:pt>
                <c:pt idx="7">
                  <c:v>22925</c:v>
                </c:pt>
                <c:pt idx="8">
                  <c:v>17829</c:v>
                </c:pt>
                <c:pt idx="9">
                  <c:v>15299</c:v>
                </c:pt>
                <c:pt idx="10">
                  <c:v>19865</c:v>
                </c:pt>
                <c:pt idx="11">
                  <c:v>23927</c:v>
                </c:pt>
              </c:numCache>
            </c:numRef>
          </c:val>
          <c:extLst>
            <c:ext xmlns:c16="http://schemas.microsoft.com/office/drawing/2014/chart" uri="{C3380CC4-5D6E-409C-BE32-E72D297353CC}">
              <c16:uniqueId val="{00000000-2443-495C-9AEA-C5797031A867}"/>
            </c:ext>
          </c:extLst>
        </c:ser>
        <c:ser>
          <c:idx val="1"/>
          <c:order val="1"/>
          <c:tx>
            <c:strRef>
              <c:f>'Verifica IPE preliminare'!$A$21:$B$21</c:f>
              <c:strCache>
                <c:ptCount val="1"/>
                <c:pt idx="0">
                  <c:v>Gas Naturale</c:v>
                </c:pt>
              </c:strCache>
            </c:strRef>
          </c:tx>
          <c:spPr>
            <a:solidFill>
              <a:schemeClr val="accent2"/>
            </a:solidFill>
            <a:ln>
              <a:noFill/>
            </a:ln>
            <a:effectLst/>
          </c:spPr>
          <c:invertIfNegative val="0"/>
          <c:cat>
            <c:strRef>
              <c:f>'Verifica IPE preliminare'!$K$9:$K$20</c:f>
              <c:strCache>
                <c:ptCount val="12"/>
                <c:pt idx="0">
                  <c:v>Gen</c:v>
                </c:pt>
                <c:pt idx="1">
                  <c:v>Feb</c:v>
                </c:pt>
                <c:pt idx="2">
                  <c:v>Mar</c:v>
                </c:pt>
                <c:pt idx="3">
                  <c:v>Apr</c:v>
                </c:pt>
                <c:pt idx="4">
                  <c:v>Mag</c:v>
                </c:pt>
                <c:pt idx="5">
                  <c:v>Giu</c:v>
                </c:pt>
                <c:pt idx="6">
                  <c:v>Lug</c:v>
                </c:pt>
                <c:pt idx="7">
                  <c:v>Ago</c:v>
                </c:pt>
                <c:pt idx="8">
                  <c:v>Set</c:v>
                </c:pt>
                <c:pt idx="9">
                  <c:v>Ott</c:v>
                </c:pt>
                <c:pt idx="10">
                  <c:v>Nov</c:v>
                </c:pt>
                <c:pt idx="11">
                  <c:v>Dic</c:v>
                </c:pt>
              </c:strCache>
            </c:strRef>
          </c:cat>
          <c:val>
            <c:numRef>
              <c:f>Calcoli!$I$5:$I$16</c:f>
              <c:numCache>
                <c:formatCode>General</c:formatCode>
                <c:ptCount val="12"/>
                <c:pt idx="0">
                  <c:v>19226.699336000001</c:v>
                </c:pt>
                <c:pt idx="1">
                  <c:v>19508.872555000002</c:v>
                </c:pt>
                <c:pt idx="2">
                  <c:v>18623.432454000002</c:v>
                </c:pt>
                <c:pt idx="3">
                  <c:v>6674.856146000001</c:v>
                </c:pt>
                <c:pt idx="4">
                  <c:v>0</c:v>
                </c:pt>
                <c:pt idx="5">
                  <c:v>0</c:v>
                </c:pt>
                <c:pt idx="6">
                  <c:v>0</c:v>
                </c:pt>
                <c:pt idx="7">
                  <c:v>0</c:v>
                </c:pt>
                <c:pt idx="8">
                  <c:v>0</c:v>
                </c:pt>
                <c:pt idx="9">
                  <c:v>0</c:v>
                </c:pt>
                <c:pt idx="10">
                  <c:v>0</c:v>
                </c:pt>
                <c:pt idx="11">
                  <c:v>15130.322605000001</c:v>
                </c:pt>
              </c:numCache>
            </c:numRef>
          </c:val>
          <c:extLst>
            <c:ext xmlns:c16="http://schemas.microsoft.com/office/drawing/2014/chart" uri="{C3380CC4-5D6E-409C-BE32-E72D297353CC}">
              <c16:uniqueId val="{00000001-2443-495C-9AEA-C5797031A867}"/>
            </c:ext>
          </c:extLst>
        </c:ser>
        <c:dLbls>
          <c:showLegendKey val="0"/>
          <c:showVal val="0"/>
          <c:showCatName val="0"/>
          <c:showSerName val="0"/>
          <c:showPercent val="0"/>
          <c:showBubbleSize val="0"/>
        </c:dLbls>
        <c:gapWidth val="150"/>
        <c:overlap val="100"/>
        <c:axId val="510495480"/>
        <c:axId val="510496136"/>
      </c:barChart>
      <c:catAx>
        <c:axId val="510495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10496136"/>
        <c:crosses val="autoZero"/>
        <c:auto val="1"/>
        <c:lblAlgn val="ctr"/>
        <c:lblOffset val="100"/>
        <c:noMultiLvlLbl val="0"/>
      </c:catAx>
      <c:valAx>
        <c:axId val="5104961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kWh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104954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r>
              <a:rPr lang="en-US" sz="1800"/>
              <a:t>Confronto</a:t>
            </a:r>
            <a:r>
              <a:rPr lang="en-US" sz="1800" baseline="0"/>
              <a:t> consumi mensili con gli standard</a:t>
            </a:r>
            <a:endParaRPr lang="en-US" sz="1800"/>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7.0711466178075361E-2"/>
          <c:y val="0.12503082055072767"/>
          <c:w val="0.69273755960032923"/>
          <c:h val="0.80716577938762379"/>
        </c:manualLayout>
      </c:layout>
      <c:barChart>
        <c:barDir val="col"/>
        <c:grouping val="clustered"/>
        <c:varyColors val="0"/>
        <c:ser>
          <c:idx val="0"/>
          <c:order val="0"/>
          <c:tx>
            <c:v>Consumi mensili in %</c:v>
          </c:tx>
          <c:spPr>
            <a:solidFill>
              <a:schemeClr val="accent5">
                <a:lumMod val="40000"/>
                <a:lumOff val="60000"/>
              </a:schemeClr>
            </a:solidFill>
            <a:ln w="12700">
              <a:solidFill>
                <a:schemeClr val="tx1"/>
              </a:solidFill>
            </a:ln>
            <a:effectLst/>
          </c:spPr>
          <c:invertIfNegative val="0"/>
          <c:cat>
            <c:strRef>
              <c:f>'Verifica IPE preliminare'!$A$109:$A$120</c:f>
              <c:strCache>
                <c:ptCount val="12"/>
                <c:pt idx="0">
                  <c:v>Gen</c:v>
                </c:pt>
                <c:pt idx="1">
                  <c:v>Feb</c:v>
                </c:pt>
                <c:pt idx="2">
                  <c:v>Mar</c:v>
                </c:pt>
                <c:pt idx="3">
                  <c:v>Apr</c:v>
                </c:pt>
                <c:pt idx="4">
                  <c:v>Mag</c:v>
                </c:pt>
                <c:pt idx="5">
                  <c:v>Giu</c:v>
                </c:pt>
                <c:pt idx="6">
                  <c:v>Lug</c:v>
                </c:pt>
                <c:pt idx="7">
                  <c:v>Ago</c:v>
                </c:pt>
                <c:pt idx="8">
                  <c:v>Set</c:v>
                </c:pt>
                <c:pt idx="9">
                  <c:v>Ott</c:v>
                </c:pt>
                <c:pt idx="10">
                  <c:v>Nov</c:v>
                </c:pt>
                <c:pt idx="11">
                  <c:v>Dic</c:v>
                </c:pt>
              </c:strCache>
            </c:strRef>
          </c:cat>
          <c:val>
            <c:numRef>
              <c:f>'Verifica IPE preliminare'!$B$109:$B$120</c:f>
              <c:numCache>
                <c:formatCode>0.0%</c:formatCode>
                <c:ptCount val="12"/>
                <c:pt idx="0">
                  <c:v>0.11077356139730199</c:v>
                </c:pt>
                <c:pt idx="1">
                  <c:v>0.10334020396548277</c:v>
                </c:pt>
                <c:pt idx="2">
                  <c:v>9.9452400363015489E-2</c:v>
                </c:pt>
                <c:pt idx="3">
                  <c:v>6.6238790358554706E-2</c:v>
                </c:pt>
                <c:pt idx="4">
                  <c:v>6.4631370075833319E-2</c:v>
                </c:pt>
                <c:pt idx="5">
                  <c:v>7.6306317392441272E-2</c:v>
                </c:pt>
                <c:pt idx="6">
                  <c:v>8.932334528002954E-2</c:v>
                </c:pt>
                <c:pt idx="7">
                  <c:v>8.8158157850209959E-2</c:v>
                </c:pt>
                <c:pt idx="8">
                  <c:v>6.8561474212056425E-2</c:v>
                </c:pt>
                <c:pt idx="9">
                  <c:v>5.8832351448216455E-2</c:v>
                </c:pt>
                <c:pt idx="10">
                  <c:v>7.6390918459952925E-2</c:v>
                </c:pt>
                <c:pt idx="11">
                  <c:v>9.7991109196905138E-2</c:v>
                </c:pt>
              </c:numCache>
            </c:numRef>
          </c:val>
          <c:extLst>
            <c:ext xmlns:c16="http://schemas.microsoft.com/office/drawing/2014/chart" uri="{C3380CC4-5D6E-409C-BE32-E72D297353CC}">
              <c16:uniqueId val="{00000000-131B-4C6C-A6E4-594C64B50DB8}"/>
            </c:ext>
          </c:extLst>
        </c:ser>
        <c:dLbls>
          <c:showLegendKey val="0"/>
          <c:showVal val="0"/>
          <c:showCatName val="0"/>
          <c:showSerName val="0"/>
          <c:showPercent val="0"/>
          <c:showBubbleSize val="0"/>
        </c:dLbls>
        <c:gapWidth val="219"/>
        <c:axId val="859297824"/>
        <c:axId val="859297168"/>
      </c:barChart>
      <c:scatterChart>
        <c:scatterStyle val="smoothMarker"/>
        <c:varyColors val="0"/>
        <c:ser>
          <c:idx val="2"/>
          <c:order val="1"/>
          <c:tx>
            <c:strRef>
              <c:f>Calcoli!$N$6</c:f>
              <c:strCache>
                <c:ptCount val="1"/>
                <c:pt idx="0">
                  <c:v>Min</c:v>
                </c:pt>
              </c:strCache>
            </c:strRef>
          </c:tx>
          <c:spPr>
            <a:ln w="28575" cap="rnd">
              <a:solidFill>
                <a:srgbClr val="00B050"/>
              </a:solidFill>
              <a:round/>
            </a:ln>
            <a:effectLst/>
          </c:spPr>
          <c:marker>
            <c:symbol val="none"/>
          </c:marker>
          <c:yVal>
            <c:numRef>
              <c:f>Calcoli!$N$7:$N$18</c:f>
              <c:numCache>
                <c:formatCode>0%</c:formatCode>
                <c:ptCount val="12"/>
                <c:pt idx="0">
                  <c:v>0.10910877414449284</c:v>
                </c:pt>
                <c:pt idx="1">
                  <c:v>9.3656157981197724E-2</c:v>
                </c:pt>
                <c:pt idx="2">
                  <c:v>6.285717760548036E-2</c:v>
                </c:pt>
                <c:pt idx="3">
                  <c:v>1.6684923830817336E-2</c:v>
                </c:pt>
                <c:pt idx="4">
                  <c:v>2.5127662245399258E-2</c:v>
                </c:pt>
                <c:pt idx="5">
                  <c:v>3.546044674364561E-2</c:v>
                </c:pt>
                <c:pt idx="6">
                  <c:v>3.8099897472137031E-2</c:v>
                </c:pt>
                <c:pt idx="7">
                  <c:v>3.572922376290847E-2</c:v>
                </c:pt>
                <c:pt idx="8">
                  <c:v>3.3456698965208476E-2</c:v>
                </c:pt>
                <c:pt idx="9">
                  <c:v>3.6309057332554184E-2</c:v>
                </c:pt>
                <c:pt idx="10">
                  <c:v>7.6390918459952925E-2</c:v>
                </c:pt>
                <c:pt idx="11">
                  <c:v>9.7991109196905138E-2</c:v>
                </c:pt>
              </c:numCache>
            </c:numRef>
          </c:yVal>
          <c:smooth val="1"/>
          <c:extLst>
            <c:ext xmlns:c16="http://schemas.microsoft.com/office/drawing/2014/chart" uri="{C3380CC4-5D6E-409C-BE32-E72D297353CC}">
              <c16:uniqueId val="{00000005-131B-4C6C-A6E4-594C64B50DB8}"/>
            </c:ext>
          </c:extLst>
        </c:ser>
        <c:ser>
          <c:idx val="1"/>
          <c:order val="2"/>
          <c:tx>
            <c:strRef>
              <c:f>Calcoli!$P$6</c:f>
              <c:strCache>
                <c:ptCount val="1"/>
                <c:pt idx="0">
                  <c:v>Max</c:v>
                </c:pt>
              </c:strCache>
            </c:strRef>
          </c:tx>
          <c:spPr>
            <a:ln w="28575" cap="rnd">
              <a:solidFill>
                <a:srgbClr val="FF0000"/>
              </a:solidFill>
              <a:round/>
            </a:ln>
            <a:effectLst/>
          </c:spPr>
          <c:marker>
            <c:symbol val="none"/>
          </c:marker>
          <c:yVal>
            <c:numRef>
              <c:f>Calcoli!$P$7:$P$18</c:f>
              <c:numCache>
                <c:formatCode>0%</c:formatCode>
                <c:ptCount val="12"/>
                <c:pt idx="0">
                  <c:v>0.21076950256621654</c:v>
                </c:pt>
                <c:pt idx="1">
                  <c:v>0.1795728261440904</c:v>
                </c:pt>
                <c:pt idx="2">
                  <c:v>0.11025761703263028</c:v>
                </c:pt>
                <c:pt idx="3">
                  <c:v>6.6238790358554706E-2</c:v>
                </c:pt>
                <c:pt idx="4">
                  <c:v>6.4631370075833319E-2</c:v>
                </c:pt>
                <c:pt idx="5">
                  <c:v>8.642374955873329E-2</c:v>
                </c:pt>
                <c:pt idx="6">
                  <c:v>8.9522386927370357E-2</c:v>
                </c:pt>
                <c:pt idx="7">
                  <c:v>8.8158157850209959E-2</c:v>
                </c:pt>
                <c:pt idx="8">
                  <c:v>7.5411595208409551E-2</c:v>
                </c:pt>
                <c:pt idx="9">
                  <c:v>6.0772096554674929E-2</c:v>
                </c:pt>
                <c:pt idx="10">
                  <c:v>0.10175045423935715</c:v>
                </c:pt>
                <c:pt idx="11">
                  <c:v>0.16248778801043096</c:v>
                </c:pt>
              </c:numCache>
            </c:numRef>
          </c:yVal>
          <c:smooth val="1"/>
          <c:extLst>
            <c:ext xmlns:c16="http://schemas.microsoft.com/office/drawing/2014/chart" uri="{C3380CC4-5D6E-409C-BE32-E72D297353CC}">
              <c16:uniqueId val="{00000007-131B-4C6C-A6E4-594C64B50DB8}"/>
            </c:ext>
          </c:extLst>
        </c:ser>
        <c:dLbls>
          <c:showLegendKey val="0"/>
          <c:showVal val="0"/>
          <c:showCatName val="0"/>
          <c:showSerName val="0"/>
          <c:showPercent val="0"/>
          <c:showBubbleSize val="0"/>
        </c:dLbls>
        <c:axId val="859297824"/>
        <c:axId val="859297168"/>
      </c:scatterChart>
      <c:catAx>
        <c:axId val="859297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it-IT"/>
          </a:p>
        </c:txPr>
        <c:crossAx val="859297168"/>
        <c:crosses val="autoZero"/>
        <c:auto val="1"/>
        <c:lblAlgn val="ctr"/>
        <c:lblOffset val="100"/>
        <c:noMultiLvlLbl val="0"/>
      </c:catAx>
      <c:valAx>
        <c:axId val="8592971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it-IT"/>
          </a:p>
        </c:txPr>
        <c:crossAx val="859297824"/>
        <c:crosses val="autoZero"/>
        <c:crossBetween val="between"/>
      </c:valAx>
      <c:spPr>
        <a:noFill/>
        <a:ln>
          <a:noFill/>
        </a:ln>
        <a:effectLst/>
      </c:spPr>
    </c:plotArea>
    <c:legend>
      <c:legendPos val="r"/>
      <c:layout>
        <c:manualLayout>
          <c:xMode val="edge"/>
          <c:yMode val="edge"/>
          <c:x val="0.774471737880983"/>
          <c:y val="0.24624908545761123"/>
          <c:w val="0.20670760894702114"/>
          <c:h val="0.3382673905936836"/>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Confronto tra IPE-IPO</a:t>
            </a:r>
          </a:p>
        </c:rich>
      </c:tx>
      <c:layout>
        <c:manualLayout>
          <c:xMode val="edge"/>
          <c:yMode val="edge"/>
          <c:x val="0.34902748445021115"/>
          <c:y val="3.776823305897869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spPr>
            <a:solidFill>
              <a:schemeClr val="accent1"/>
            </a:solidFill>
            <a:ln>
              <a:noFill/>
            </a:ln>
            <a:effectLst/>
            <a:scene3d>
              <a:camera prst="orthographicFront"/>
              <a:lightRig rig="threePt" dir="t"/>
            </a:scene3d>
            <a:sp3d prstMaterial="dkEdge">
              <a:bevelT/>
            </a:sp3d>
          </c:spPr>
          <c:invertIfNegative val="0"/>
          <c:dPt>
            <c:idx val="0"/>
            <c:invertIfNegative val="0"/>
            <c:bubble3D val="0"/>
            <c:spPr>
              <a:solidFill>
                <a:srgbClr val="00B050"/>
              </a:solidFill>
              <a:ln>
                <a:noFill/>
              </a:ln>
              <a:effectLst/>
              <a:scene3d>
                <a:camera prst="orthographicFront"/>
                <a:lightRig rig="threePt" dir="t"/>
              </a:scene3d>
              <a:sp3d prstMaterial="dkEdge">
                <a:bevelT/>
              </a:sp3d>
            </c:spPr>
            <c:extLst>
              <c:ext xmlns:c16="http://schemas.microsoft.com/office/drawing/2014/chart" uri="{C3380CC4-5D6E-409C-BE32-E72D297353CC}">
                <c16:uniqueId val="{00000001-9274-436C-8415-198DC75E4E89}"/>
              </c:ext>
            </c:extLst>
          </c:dPt>
          <c:dPt>
            <c:idx val="1"/>
            <c:invertIfNegative val="0"/>
            <c:bubble3D val="0"/>
            <c:spPr>
              <a:solidFill>
                <a:srgbClr val="92D050"/>
              </a:solidFill>
              <a:ln>
                <a:noFill/>
              </a:ln>
              <a:effectLst/>
              <a:scene3d>
                <a:camera prst="orthographicFront"/>
                <a:lightRig rig="threePt" dir="t"/>
              </a:scene3d>
              <a:sp3d prstMaterial="dkEdge">
                <a:bevelT/>
              </a:sp3d>
            </c:spPr>
            <c:extLst>
              <c:ext xmlns:c16="http://schemas.microsoft.com/office/drawing/2014/chart" uri="{C3380CC4-5D6E-409C-BE32-E72D297353CC}">
                <c16:uniqueId val="{00000003-9274-436C-8415-198DC75E4E89}"/>
              </c:ext>
            </c:extLst>
          </c:dPt>
          <c:dPt>
            <c:idx val="2"/>
            <c:invertIfNegative val="0"/>
            <c:bubble3D val="0"/>
            <c:spPr>
              <a:solidFill>
                <a:srgbClr val="FFEB79"/>
              </a:solidFill>
              <a:ln>
                <a:noFill/>
              </a:ln>
              <a:effectLst/>
              <a:scene3d>
                <a:camera prst="orthographicFront"/>
                <a:lightRig rig="threePt" dir="t"/>
              </a:scene3d>
              <a:sp3d prstMaterial="dkEdge">
                <a:bevelT/>
              </a:sp3d>
            </c:spPr>
            <c:extLst>
              <c:ext xmlns:c16="http://schemas.microsoft.com/office/drawing/2014/chart" uri="{C3380CC4-5D6E-409C-BE32-E72D297353CC}">
                <c16:uniqueId val="{00000005-9274-436C-8415-198DC75E4E8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('Verifica IPE preliminare'!$A$54,'Verifica IPE preliminare'!$A$56,'Verifica IPE preliminare'!$A$58)</c:f>
              <c:strCache>
                <c:ptCount val="3"/>
                <c:pt idx="0">
                  <c:v>Min</c:v>
                </c:pt>
                <c:pt idx="1">
                  <c:v>Med</c:v>
                </c:pt>
                <c:pt idx="2">
                  <c:v>Max</c:v>
                </c:pt>
              </c:strCache>
            </c:strRef>
          </c:cat>
          <c:val>
            <c:numRef>
              <c:f>('Verifica IPE preliminare'!$E$145,'Verifica IPE preliminare'!$E$147,'Verifica IPE preliminare'!$E$149)</c:f>
              <c:numCache>
                <c:formatCode>0.00E+00</c:formatCode>
                <c:ptCount val="3"/>
                <c:pt idx="0">
                  <c:v>7.3315784099117227E-3</c:v>
                </c:pt>
                <c:pt idx="1">
                  <c:v>1.5523855358704113E-2</c:v>
                </c:pt>
                <c:pt idx="2">
                  <c:v>3.1959893228749633E-2</c:v>
                </c:pt>
              </c:numCache>
            </c:numRef>
          </c:val>
          <c:extLst>
            <c:ext xmlns:c16="http://schemas.microsoft.com/office/drawing/2014/chart" uri="{C3380CC4-5D6E-409C-BE32-E72D297353CC}">
              <c16:uniqueId val="{00000006-9274-436C-8415-198DC75E4E89}"/>
            </c:ext>
          </c:extLst>
        </c:ser>
        <c:dLbls>
          <c:showLegendKey val="0"/>
          <c:showVal val="1"/>
          <c:showCatName val="0"/>
          <c:showSerName val="0"/>
          <c:showPercent val="0"/>
          <c:showBubbleSize val="0"/>
        </c:dLbls>
        <c:gapWidth val="219"/>
        <c:axId val="422715008"/>
        <c:axId val="422709760"/>
      </c:barChart>
      <c:lineChart>
        <c:grouping val="standard"/>
        <c:varyColors val="0"/>
        <c:ser>
          <c:idx val="1"/>
          <c:order val="1"/>
          <c:tx>
            <c:strRef>
              <c:f>'Verifica IPE preliminare'!$G$145:$G$146</c:f>
              <c:strCache>
                <c:ptCount val="1"/>
                <c:pt idx="0">
                  <c:v>IPE Officina</c:v>
                </c:pt>
              </c:strCache>
            </c:strRef>
          </c:tx>
          <c:spPr>
            <a:ln w="28575" cap="rnd">
              <a:solidFill>
                <a:srgbClr val="4472C4"/>
              </a:solidFill>
              <a:round/>
            </a:ln>
            <a:effectLst/>
          </c:spPr>
          <c:marker>
            <c:symbol val="none"/>
          </c:marker>
          <c:dLbls>
            <c:delete val="1"/>
          </c:dLbls>
          <c:cat>
            <c:multiLvlStrRef>
              <c:f>#REF!</c:f>
            </c:multiLvlStrRef>
          </c:cat>
          <c:val>
            <c:numRef>
              <c:f>'Verifica IPE preliminare'!$F$147:$H$147</c:f>
              <c:numCache>
                <c:formatCode>0.00E+00</c:formatCode>
                <c:ptCount val="3"/>
                <c:pt idx="0">
                  <c:v>2.4185224764468369E-2</c:v>
                </c:pt>
                <c:pt idx="1">
                  <c:v>2.4185224764468369E-2</c:v>
                </c:pt>
                <c:pt idx="2">
                  <c:v>2.4185224764468369E-2</c:v>
                </c:pt>
              </c:numCache>
            </c:numRef>
          </c:val>
          <c:smooth val="0"/>
          <c:extLst>
            <c:ext xmlns:c16="http://schemas.microsoft.com/office/drawing/2014/chart" uri="{C3380CC4-5D6E-409C-BE32-E72D297353CC}">
              <c16:uniqueId val="{00000007-9274-436C-8415-198DC75E4E89}"/>
            </c:ext>
          </c:extLst>
        </c:ser>
        <c:dLbls>
          <c:showLegendKey val="0"/>
          <c:showVal val="1"/>
          <c:showCatName val="0"/>
          <c:showSerName val="0"/>
          <c:showPercent val="0"/>
          <c:showBubbleSize val="0"/>
        </c:dLbls>
        <c:marker val="1"/>
        <c:smooth val="0"/>
        <c:axId val="422715008"/>
        <c:axId val="422709760"/>
      </c:lineChart>
      <c:catAx>
        <c:axId val="42271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22709760"/>
        <c:crosses val="autoZero"/>
        <c:auto val="1"/>
        <c:lblAlgn val="ctr"/>
        <c:lblOffset val="100"/>
        <c:noMultiLvlLbl val="0"/>
      </c:catAx>
      <c:valAx>
        <c:axId val="4227097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kgep</a:t>
                </a:r>
                <a:r>
                  <a:rPr lang="it-IT" baseline="0"/>
                  <a:t>/m2/GG</a:t>
                </a:r>
                <a:endParaRPr lang="it-IT"/>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2271500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it-IT"/>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Confronto tra IPE-IPO</a:t>
            </a:r>
          </a:p>
        </c:rich>
      </c:tx>
      <c:layout>
        <c:manualLayout>
          <c:xMode val="edge"/>
          <c:yMode val="edge"/>
          <c:x val="0.34902748445021115"/>
          <c:y val="3.776823305897869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spPr>
            <a:solidFill>
              <a:schemeClr val="accent1"/>
            </a:solidFill>
            <a:ln>
              <a:noFill/>
            </a:ln>
            <a:effectLst/>
            <a:scene3d>
              <a:camera prst="orthographicFront"/>
              <a:lightRig rig="threePt" dir="t"/>
            </a:scene3d>
            <a:sp3d prstMaterial="dkEdge">
              <a:bevelT/>
            </a:sp3d>
          </c:spPr>
          <c:invertIfNegative val="0"/>
          <c:dPt>
            <c:idx val="0"/>
            <c:invertIfNegative val="0"/>
            <c:bubble3D val="0"/>
            <c:spPr>
              <a:solidFill>
                <a:srgbClr val="00B050"/>
              </a:solidFill>
              <a:ln>
                <a:noFill/>
              </a:ln>
              <a:effectLst/>
              <a:scene3d>
                <a:camera prst="orthographicFront"/>
                <a:lightRig rig="threePt" dir="t"/>
              </a:scene3d>
              <a:sp3d prstMaterial="dkEdge">
                <a:bevelT/>
              </a:sp3d>
            </c:spPr>
            <c:extLst>
              <c:ext xmlns:c16="http://schemas.microsoft.com/office/drawing/2014/chart" uri="{C3380CC4-5D6E-409C-BE32-E72D297353CC}">
                <c16:uniqueId val="{00000001-058E-4341-AFB5-BC2C1E07A52B}"/>
              </c:ext>
            </c:extLst>
          </c:dPt>
          <c:dPt>
            <c:idx val="1"/>
            <c:invertIfNegative val="0"/>
            <c:bubble3D val="0"/>
            <c:spPr>
              <a:solidFill>
                <a:srgbClr val="92D050"/>
              </a:solidFill>
              <a:ln>
                <a:noFill/>
              </a:ln>
              <a:effectLst/>
              <a:scene3d>
                <a:camera prst="orthographicFront"/>
                <a:lightRig rig="threePt" dir="t"/>
              </a:scene3d>
              <a:sp3d prstMaterial="dkEdge">
                <a:bevelT/>
              </a:sp3d>
            </c:spPr>
            <c:extLst>
              <c:ext xmlns:c16="http://schemas.microsoft.com/office/drawing/2014/chart" uri="{C3380CC4-5D6E-409C-BE32-E72D297353CC}">
                <c16:uniqueId val="{00000003-058E-4341-AFB5-BC2C1E07A52B}"/>
              </c:ext>
            </c:extLst>
          </c:dPt>
          <c:dPt>
            <c:idx val="2"/>
            <c:invertIfNegative val="0"/>
            <c:bubble3D val="0"/>
            <c:spPr>
              <a:solidFill>
                <a:srgbClr val="FFEB79"/>
              </a:solidFill>
              <a:ln>
                <a:noFill/>
              </a:ln>
              <a:effectLst/>
              <a:scene3d>
                <a:camera prst="orthographicFront"/>
                <a:lightRig rig="threePt" dir="t"/>
              </a:scene3d>
              <a:sp3d prstMaterial="dkEdge">
                <a:bevelT/>
              </a:sp3d>
            </c:spPr>
            <c:extLst>
              <c:ext xmlns:c16="http://schemas.microsoft.com/office/drawing/2014/chart" uri="{C3380CC4-5D6E-409C-BE32-E72D297353CC}">
                <c16:uniqueId val="{00000005-058E-4341-AFB5-BC2C1E07A52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('Verifica IPE preliminare'!$A$54,'Verifica IPE preliminare'!$A$56,'Verifica IPE preliminare'!$A$58)</c:f>
              <c:strCache>
                <c:ptCount val="3"/>
                <c:pt idx="0">
                  <c:v>Min</c:v>
                </c:pt>
                <c:pt idx="1">
                  <c:v>Med</c:v>
                </c:pt>
                <c:pt idx="2">
                  <c:v>Max</c:v>
                </c:pt>
              </c:strCache>
            </c:strRef>
          </c:cat>
          <c:val>
            <c:numRef>
              <c:f>('Verifica IPE preliminare'!$E$132,'Verifica IPE preliminare'!$E$134,'Verifica IPE preliminare'!$E$136)</c:f>
              <c:numCache>
                <c:formatCode>0.00E+00</c:formatCode>
                <c:ptCount val="3"/>
                <c:pt idx="0">
                  <c:v>5.5443132108123419E-3</c:v>
                </c:pt>
                <c:pt idx="1">
                  <c:v>1.5949302021823944E-2</c:v>
                </c:pt>
                <c:pt idx="2">
                  <c:v>3.0693264420431479E-2</c:v>
                </c:pt>
              </c:numCache>
            </c:numRef>
          </c:val>
          <c:extLst>
            <c:ext xmlns:c16="http://schemas.microsoft.com/office/drawing/2014/chart" uri="{C3380CC4-5D6E-409C-BE32-E72D297353CC}">
              <c16:uniqueId val="{00000006-058E-4341-AFB5-BC2C1E07A52B}"/>
            </c:ext>
          </c:extLst>
        </c:ser>
        <c:dLbls>
          <c:showLegendKey val="0"/>
          <c:showVal val="1"/>
          <c:showCatName val="0"/>
          <c:showSerName val="0"/>
          <c:showPercent val="0"/>
          <c:showBubbleSize val="0"/>
        </c:dLbls>
        <c:gapWidth val="219"/>
        <c:axId val="422715008"/>
        <c:axId val="422709760"/>
      </c:barChart>
      <c:lineChart>
        <c:grouping val="standard"/>
        <c:varyColors val="0"/>
        <c:ser>
          <c:idx val="1"/>
          <c:order val="1"/>
          <c:tx>
            <c:strRef>
              <c:f>'Verifica IPE preliminare'!$G$132:$G$133</c:f>
              <c:strCache>
                <c:ptCount val="1"/>
                <c:pt idx="0">
                  <c:v>IPE Autosalone</c:v>
                </c:pt>
              </c:strCache>
            </c:strRef>
          </c:tx>
          <c:spPr>
            <a:ln w="28575" cap="rnd">
              <a:solidFill>
                <a:srgbClr val="0070C0"/>
              </a:solidFill>
              <a:round/>
            </a:ln>
            <a:effectLst/>
          </c:spPr>
          <c:marker>
            <c:symbol val="none"/>
          </c:marker>
          <c:dLbls>
            <c:delete val="1"/>
          </c:dLbls>
          <c:cat>
            <c:multiLvlStrRef>
              <c:f>#REF!</c:f>
            </c:multiLvlStrRef>
          </c:cat>
          <c:val>
            <c:numRef>
              <c:f>'Verifica IPE preliminare'!$F$134:$H$134</c:f>
              <c:numCache>
                <c:formatCode>0.00E+00</c:formatCode>
                <c:ptCount val="3"/>
                <c:pt idx="0">
                  <c:v>1.2729065665509668E-2</c:v>
                </c:pt>
                <c:pt idx="1">
                  <c:v>1.2729065665509668E-2</c:v>
                </c:pt>
                <c:pt idx="2">
                  <c:v>1.2729065665509668E-2</c:v>
                </c:pt>
              </c:numCache>
            </c:numRef>
          </c:val>
          <c:smooth val="0"/>
          <c:extLst>
            <c:ext xmlns:c16="http://schemas.microsoft.com/office/drawing/2014/chart" uri="{C3380CC4-5D6E-409C-BE32-E72D297353CC}">
              <c16:uniqueId val="{00000007-058E-4341-AFB5-BC2C1E07A52B}"/>
            </c:ext>
          </c:extLst>
        </c:ser>
        <c:dLbls>
          <c:showLegendKey val="0"/>
          <c:showVal val="1"/>
          <c:showCatName val="0"/>
          <c:showSerName val="0"/>
          <c:showPercent val="0"/>
          <c:showBubbleSize val="0"/>
        </c:dLbls>
        <c:marker val="1"/>
        <c:smooth val="0"/>
        <c:axId val="422715008"/>
        <c:axId val="422709760"/>
      </c:lineChart>
      <c:catAx>
        <c:axId val="42271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22709760"/>
        <c:crosses val="autoZero"/>
        <c:auto val="1"/>
        <c:lblAlgn val="ctr"/>
        <c:lblOffset val="100"/>
        <c:noMultiLvlLbl val="0"/>
      </c:catAx>
      <c:valAx>
        <c:axId val="4227097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kgep</a:t>
                </a:r>
                <a:r>
                  <a:rPr lang="it-IT" baseline="0"/>
                  <a:t>/m2/GG</a:t>
                </a:r>
                <a:endParaRPr lang="it-IT"/>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2271500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chart" Target="../charts/chart7.xml"/><Relationship Id="rId3" Type="http://schemas.openxmlformats.org/officeDocument/2006/relationships/image" Target="../media/image3.png"/><Relationship Id="rId7" Type="http://schemas.openxmlformats.org/officeDocument/2006/relationships/hyperlink" Target="http://www.comuni-italiani.it/clima/" TargetMode="External"/><Relationship Id="rId12" Type="http://schemas.openxmlformats.org/officeDocument/2006/relationships/image" Target="../media/image9.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chart" Target="../charts/chart3.xml"/><Relationship Id="rId11" Type="http://schemas.openxmlformats.org/officeDocument/2006/relationships/chart" Target="../charts/chart6.xml"/><Relationship Id="rId5" Type="http://schemas.openxmlformats.org/officeDocument/2006/relationships/chart" Target="../charts/chart2.xml"/><Relationship Id="rId10" Type="http://schemas.openxmlformats.org/officeDocument/2006/relationships/chart" Target="../charts/chart5.xml"/><Relationship Id="rId4" Type="http://schemas.openxmlformats.org/officeDocument/2006/relationships/chart" Target="../charts/chart1.xml"/><Relationship Id="rId9"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66675</xdr:rowOff>
    </xdr:from>
    <xdr:to>
      <xdr:col>8</xdr:col>
      <xdr:colOff>114300</xdr:colOff>
      <xdr:row>25</xdr:row>
      <xdr:rowOff>123825</xdr:rowOff>
    </xdr:to>
    <xdr:sp macro="" textlink="">
      <xdr:nvSpPr>
        <xdr:cNvPr id="2" name="CasellaDiTesto 1">
          <a:extLst>
            <a:ext uri="{FF2B5EF4-FFF2-40B4-BE49-F238E27FC236}">
              <a16:creationId xmlns:a16="http://schemas.microsoft.com/office/drawing/2014/main" id="{120FB8FE-173C-4DE7-8D6A-B610661C6E48}"/>
            </a:ext>
          </a:extLst>
        </xdr:cNvPr>
        <xdr:cNvSpPr txBox="1"/>
      </xdr:nvSpPr>
      <xdr:spPr>
        <a:xfrm>
          <a:off x="133350" y="66675"/>
          <a:ext cx="4857750" cy="4819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400" b="1" u="sng"/>
            <a:t>Proposta di calcolo IPE per sito concessionario di automobili</a:t>
          </a:r>
        </a:p>
        <a:p>
          <a:endParaRPr lang="it-IT" sz="1400"/>
        </a:p>
        <a:p>
          <a:r>
            <a:rPr lang="it-IT" sz="1400"/>
            <a:t>Il presente foglio di calcolo</a:t>
          </a:r>
          <a:r>
            <a:rPr lang="it-IT" sz="1400" baseline="0"/>
            <a:t> contiene una proposta di verifica per le performance energetiche dei fabbricati utilizzati come concessionari di automobili.</a:t>
          </a:r>
        </a:p>
        <a:p>
          <a:r>
            <a:rPr lang="it-IT" sz="1400" baseline="0"/>
            <a:t>E' possibile inserire i dati richiesta per la sola analisi preliminare oppure è possibile, in aggiunta, inserire i dati richiesti per un'analisi più approfondita (confronto consumi mensili e calcolo IPE per la specifica area funzionale delle officine e dell'autosalone).</a:t>
          </a:r>
        </a:p>
        <a:p>
          <a:endParaRPr lang="it-IT" sz="1400" baseline="0"/>
        </a:p>
        <a:p>
          <a:r>
            <a:rPr lang="it-IT" sz="1400" baseline="0"/>
            <a:t>L'elaborazione dati è a cura dell' Ing. Carretta Fabrizio</a:t>
          </a:r>
        </a:p>
        <a:p>
          <a:endParaRPr lang="it-IT" sz="1400" baseline="0"/>
        </a:p>
        <a:p>
          <a:pPr marL="171450" indent="-171450">
            <a:buFont typeface="Arial" panose="020B0604020202020204" pitchFamily="34" charset="0"/>
            <a:buChar char="•"/>
          </a:pPr>
          <a:r>
            <a:rPr lang="it-IT" sz="1100" baseline="0"/>
            <a:t>Si raccomanda di utilizzare versioni Excel successive al 2007.</a:t>
          </a:r>
        </a:p>
        <a:p>
          <a:pPr marL="171450" indent="-171450">
            <a:buFont typeface="Arial" panose="020B0604020202020204" pitchFamily="34" charset="0"/>
            <a:buChar char="•"/>
          </a:pPr>
          <a:r>
            <a:rPr lang="it-IT" sz="1100" baseline="0"/>
            <a:t>I fattori di conversione sono definiti secondo i parametri riportati nella circolare del MiSE del 18 dicembre 2014.</a:t>
          </a:r>
        </a:p>
        <a:p>
          <a:pPr marL="171450" indent="-171450">
            <a:buFont typeface="Arial" panose="020B0604020202020204" pitchFamily="34" charset="0"/>
            <a:buChar char="•"/>
          </a:pPr>
          <a:r>
            <a:rPr lang="it-IT" sz="1100" baseline="0"/>
            <a:t>Inserire i dati nelle sole caselle gialle nel foglio "</a:t>
          </a:r>
          <a:r>
            <a:rPr lang="it-IT" sz="1100" b="1" baseline="0"/>
            <a:t>Verifica IPE</a:t>
          </a:r>
          <a:r>
            <a:rPr lang="it-IT" sz="1100" baseline="0"/>
            <a:t>".</a:t>
          </a:r>
        </a:p>
        <a:p>
          <a:pPr marL="171450" indent="-171450">
            <a:buFont typeface="Arial" panose="020B0604020202020204" pitchFamily="34" charset="0"/>
            <a:buChar char="•"/>
          </a:pPr>
          <a:r>
            <a:rPr lang="it-IT" sz="1100" baseline="0"/>
            <a:t>Per una stampa corretta posizionarsi sul foglio </a:t>
          </a:r>
          <a:r>
            <a:rPr lang="it-IT" sz="1100" b="0" baseline="0">
              <a:solidFill>
                <a:schemeClr val="dk1"/>
              </a:solidFill>
              <a:effectLst/>
              <a:latin typeface="+mn-lt"/>
              <a:ea typeface="+mn-ea"/>
              <a:cs typeface="+mn-cs"/>
            </a:rPr>
            <a:t>"Verifica IPE" </a:t>
          </a:r>
          <a:r>
            <a:rPr lang="it-IT" sz="1100" baseline="0">
              <a:solidFill>
                <a:schemeClr val="dk1"/>
              </a:solidFill>
              <a:effectLst/>
              <a:latin typeface="+mn-lt"/>
              <a:ea typeface="+mn-ea"/>
              <a:cs typeface="+mn-cs"/>
            </a:rPr>
            <a:t>e nelle impostazioni di stampa selezionare </a:t>
          </a:r>
          <a:r>
            <a:rPr lang="it-IT" sz="1100" b="1" baseline="0">
              <a:solidFill>
                <a:schemeClr val="dk1"/>
              </a:solidFill>
              <a:effectLst/>
              <a:latin typeface="+mn-lt"/>
              <a:ea typeface="+mn-ea"/>
              <a:cs typeface="+mn-cs"/>
            </a:rPr>
            <a:t>"Orientamento Orizzontale"</a:t>
          </a:r>
          <a:endParaRPr lang="it-IT" sz="11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9524</xdr:colOff>
      <xdr:row>55</xdr:row>
      <xdr:rowOff>73786</xdr:rowOff>
    </xdr:from>
    <xdr:to>
      <xdr:col>5</xdr:col>
      <xdr:colOff>843643</xdr:colOff>
      <xdr:row>66</xdr:row>
      <xdr:rowOff>104775</xdr:rowOff>
    </xdr:to>
    <xdr:sp macro="" textlink="">
      <xdr:nvSpPr>
        <xdr:cNvPr id="4" name="CasellaDiTesto 3">
          <a:extLst>
            <a:ext uri="{FF2B5EF4-FFF2-40B4-BE49-F238E27FC236}">
              <a16:creationId xmlns:a16="http://schemas.microsoft.com/office/drawing/2014/main" id="{14809B2E-C3D6-4F53-80F9-3B275B26DF02}"/>
            </a:ext>
          </a:extLst>
        </xdr:cNvPr>
        <xdr:cNvSpPr txBox="1"/>
      </xdr:nvSpPr>
      <xdr:spPr>
        <a:xfrm>
          <a:off x="2608488" y="12347429"/>
          <a:ext cx="2779941" cy="2194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u="sng"/>
            <a:t>Significato della simbologia</a:t>
          </a:r>
        </a:p>
        <a:p>
          <a:endParaRPr lang="it-IT" sz="1100"/>
        </a:p>
        <a:p>
          <a:r>
            <a:rPr lang="it-IT" sz="1100" baseline="0"/>
            <a:t>            Ottimo indice di</a:t>
          </a:r>
        </a:p>
        <a:p>
          <a:r>
            <a:rPr lang="it-IT" sz="1100" baseline="0"/>
            <a:t>            performance.</a:t>
          </a:r>
        </a:p>
        <a:p>
          <a:endParaRPr lang="it-IT" sz="1100" baseline="0"/>
        </a:p>
        <a:p>
          <a:r>
            <a:rPr lang="it-IT" sz="1100" baseline="0"/>
            <a:t>            Rientra nei</a:t>
          </a:r>
        </a:p>
        <a:p>
          <a:r>
            <a:rPr lang="it-IT" sz="1100" baseline="0"/>
            <a:t>            limiti.</a:t>
          </a:r>
        </a:p>
        <a:p>
          <a:endParaRPr lang="it-IT" sz="1100"/>
        </a:p>
        <a:p>
          <a:r>
            <a:rPr lang="it-IT" sz="1100" baseline="0"/>
            <a:t>           Monito di verifica   </a:t>
          </a:r>
        </a:p>
        <a:p>
          <a:r>
            <a:rPr lang="it-IT" sz="1100" baseline="0"/>
            <a:t>           consumi e/o</a:t>
          </a:r>
        </a:p>
        <a:p>
          <a:r>
            <a:rPr lang="it-IT" sz="1100" baseline="0"/>
            <a:t>           normalizzazione.</a:t>
          </a:r>
        </a:p>
        <a:p>
          <a:endParaRPr lang="it-IT" sz="1100" baseline="0"/>
        </a:p>
      </xdr:txBody>
    </xdr:sp>
    <xdr:clientData/>
  </xdr:twoCellAnchor>
  <xdr:twoCellAnchor editAs="oneCell">
    <xdr:from>
      <xdr:col>3</xdr:col>
      <xdr:colOff>146280</xdr:colOff>
      <xdr:row>57</xdr:row>
      <xdr:rowOff>128349</xdr:rowOff>
    </xdr:from>
    <xdr:to>
      <xdr:col>3</xdr:col>
      <xdr:colOff>365328</xdr:colOff>
      <xdr:row>58</xdr:row>
      <xdr:rowOff>124444</xdr:rowOff>
    </xdr:to>
    <xdr:pic>
      <xdr:nvPicPr>
        <xdr:cNvPr id="6" name="Immagine 5">
          <a:extLst>
            <a:ext uri="{FF2B5EF4-FFF2-40B4-BE49-F238E27FC236}">
              <a16:creationId xmlns:a16="http://schemas.microsoft.com/office/drawing/2014/main" id="{568F60BC-0FE6-4786-BC66-8984FD32B37B}"/>
            </a:ext>
          </a:extLst>
        </xdr:cNvPr>
        <xdr:cNvPicPr>
          <a:picLocks noChangeAspect="1"/>
        </xdr:cNvPicPr>
      </xdr:nvPicPr>
      <xdr:blipFill>
        <a:blip xmlns:r="http://schemas.openxmlformats.org/officeDocument/2006/relationships" r:embed="rId1"/>
        <a:stretch>
          <a:fillRect/>
        </a:stretch>
      </xdr:blipFill>
      <xdr:spPr>
        <a:xfrm>
          <a:off x="2737080" y="12872799"/>
          <a:ext cx="219048" cy="196121"/>
        </a:xfrm>
        <a:prstGeom prst="rect">
          <a:avLst/>
        </a:prstGeom>
      </xdr:spPr>
    </xdr:pic>
    <xdr:clientData/>
  </xdr:twoCellAnchor>
  <xdr:twoCellAnchor editAs="oneCell">
    <xdr:from>
      <xdr:col>3</xdr:col>
      <xdr:colOff>174855</xdr:colOff>
      <xdr:row>60</xdr:row>
      <xdr:rowOff>59476</xdr:rowOff>
    </xdr:from>
    <xdr:to>
      <xdr:col>3</xdr:col>
      <xdr:colOff>374855</xdr:colOff>
      <xdr:row>61</xdr:row>
      <xdr:rowOff>95985</xdr:rowOff>
    </xdr:to>
    <xdr:pic>
      <xdr:nvPicPr>
        <xdr:cNvPr id="7" name="Immagine 6">
          <a:extLst>
            <a:ext uri="{FF2B5EF4-FFF2-40B4-BE49-F238E27FC236}">
              <a16:creationId xmlns:a16="http://schemas.microsoft.com/office/drawing/2014/main" id="{1B96BEBE-1DDB-448C-A479-0F0DA823541A}"/>
            </a:ext>
          </a:extLst>
        </xdr:cNvPr>
        <xdr:cNvPicPr>
          <a:picLocks noChangeAspect="1"/>
        </xdr:cNvPicPr>
      </xdr:nvPicPr>
      <xdr:blipFill>
        <a:blip xmlns:r="http://schemas.openxmlformats.org/officeDocument/2006/relationships" r:embed="rId2"/>
        <a:stretch>
          <a:fillRect/>
        </a:stretch>
      </xdr:blipFill>
      <xdr:spPr>
        <a:xfrm>
          <a:off x="2765655" y="13384951"/>
          <a:ext cx="200000" cy="227009"/>
        </a:xfrm>
        <a:prstGeom prst="rect">
          <a:avLst/>
        </a:prstGeom>
      </xdr:spPr>
    </xdr:pic>
    <xdr:clientData/>
  </xdr:twoCellAnchor>
  <xdr:twoCellAnchor editAs="oneCell">
    <xdr:from>
      <xdr:col>3</xdr:col>
      <xdr:colOff>184380</xdr:colOff>
      <xdr:row>62</xdr:row>
      <xdr:rowOff>179854</xdr:rowOff>
    </xdr:from>
    <xdr:to>
      <xdr:col>3</xdr:col>
      <xdr:colOff>412951</xdr:colOff>
      <xdr:row>64</xdr:row>
      <xdr:rowOff>10059</xdr:rowOff>
    </xdr:to>
    <xdr:pic>
      <xdr:nvPicPr>
        <xdr:cNvPr id="8" name="Immagine 7">
          <a:extLst>
            <a:ext uri="{FF2B5EF4-FFF2-40B4-BE49-F238E27FC236}">
              <a16:creationId xmlns:a16="http://schemas.microsoft.com/office/drawing/2014/main" id="{4EF6DE3B-78A1-477B-9F1C-53148DDD1148}"/>
            </a:ext>
          </a:extLst>
        </xdr:cNvPr>
        <xdr:cNvPicPr>
          <a:picLocks noChangeAspect="1"/>
        </xdr:cNvPicPr>
      </xdr:nvPicPr>
      <xdr:blipFill>
        <a:blip xmlns:r="http://schemas.openxmlformats.org/officeDocument/2006/relationships" r:embed="rId3"/>
        <a:stretch>
          <a:fillRect/>
        </a:stretch>
      </xdr:blipFill>
      <xdr:spPr>
        <a:xfrm>
          <a:off x="2775180" y="13886329"/>
          <a:ext cx="228571" cy="211205"/>
        </a:xfrm>
        <a:prstGeom prst="rect">
          <a:avLst/>
        </a:prstGeom>
      </xdr:spPr>
    </xdr:pic>
    <xdr:clientData/>
  </xdr:twoCellAnchor>
  <xdr:twoCellAnchor>
    <xdr:from>
      <xdr:col>0</xdr:col>
      <xdr:colOff>1361</xdr:colOff>
      <xdr:row>70</xdr:row>
      <xdr:rowOff>107498</xdr:rowOff>
    </xdr:from>
    <xdr:to>
      <xdr:col>5</xdr:col>
      <xdr:colOff>853848</xdr:colOff>
      <xdr:row>94</xdr:row>
      <xdr:rowOff>27214</xdr:rowOff>
    </xdr:to>
    <xdr:graphicFrame macro="">
      <xdr:nvGraphicFramePr>
        <xdr:cNvPr id="12" name="Grafico 11">
          <a:extLst>
            <a:ext uri="{FF2B5EF4-FFF2-40B4-BE49-F238E27FC236}">
              <a16:creationId xmlns:a16="http://schemas.microsoft.com/office/drawing/2014/main" id="{E906411F-802E-42F1-9266-8A8C58CE7B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30</xdr:row>
      <xdr:rowOff>120585</xdr:rowOff>
    </xdr:from>
    <xdr:to>
      <xdr:col>5</xdr:col>
      <xdr:colOff>658908</xdr:colOff>
      <xdr:row>46</xdr:row>
      <xdr:rowOff>122465</xdr:rowOff>
    </xdr:to>
    <xdr:graphicFrame macro="">
      <xdr:nvGraphicFramePr>
        <xdr:cNvPr id="14" name="Grafico 13">
          <a:extLst>
            <a:ext uri="{FF2B5EF4-FFF2-40B4-BE49-F238E27FC236}">
              <a16:creationId xmlns:a16="http://schemas.microsoft.com/office/drawing/2014/main" id="{27753D28-27E5-47E6-A5FE-595F45BD1D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68036</xdr:colOff>
      <xdr:row>50</xdr:row>
      <xdr:rowOff>113247</xdr:rowOff>
    </xdr:from>
    <xdr:to>
      <xdr:col>17</xdr:col>
      <xdr:colOff>1</xdr:colOff>
      <xdr:row>70</xdr:row>
      <xdr:rowOff>74035</xdr:rowOff>
    </xdr:to>
    <xdr:graphicFrame macro="">
      <xdr:nvGraphicFramePr>
        <xdr:cNvPr id="19" name="Grafico 18">
          <a:extLst>
            <a:ext uri="{FF2B5EF4-FFF2-40B4-BE49-F238E27FC236}">
              <a16:creationId xmlns:a16="http://schemas.microsoft.com/office/drawing/2014/main" id="{3D06BA11-DA5F-4647-90E8-CD8CD00C6F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81643</xdr:colOff>
      <xdr:row>71</xdr:row>
      <xdr:rowOff>27495</xdr:rowOff>
    </xdr:from>
    <xdr:to>
      <xdr:col>17</xdr:col>
      <xdr:colOff>23812</xdr:colOff>
      <xdr:row>73</xdr:row>
      <xdr:rowOff>122464</xdr:rowOff>
    </xdr:to>
    <xdr:sp macro="" textlink="">
      <xdr:nvSpPr>
        <xdr:cNvPr id="20" name="CasellaDiTesto 19">
          <a:extLst>
            <a:ext uri="{FF2B5EF4-FFF2-40B4-BE49-F238E27FC236}">
              <a16:creationId xmlns:a16="http://schemas.microsoft.com/office/drawing/2014/main" id="{18327FDB-B5B2-4EAB-917F-A1E464C3A35E}"/>
            </a:ext>
          </a:extLst>
        </xdr:cNvPr>
        <xdr:cNvSpPr txBox="1"/>
      </xdr:nvSpPr>
      <xdr:spPr>
        <a:xfrm>
          <a:off x="6395357" y="15417174"/>
          <a:ext cx="7507741" cy="4759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La linea di colore blu rappresenta l'indice di performance (IPE) calolato per il sito in questione mentre le colonne mostrano i valori minimi medi</a:t>
          </a:r>
          <a:r>
            <a:rPr lang="it-IT" sz="1100" baseline="0"/>
            <a:t> e massimi del suddetto indice di riferimento (IPO) per la categoria concessionari. </a:t>
          </a:r>
          <a:endParaRPr lang="it-IT" sz="1100"/>
        </a:p>
      </xdr:txBody>
    </xdr:sp>
    <xdr:clientData/>
  </xdr:twoCellAnchor>
  <xdr:twoCellAnchor>
    <xdr:from>
      <xdr:col>0</xdr:col>
      <xdr:colOff>0</xdr:colOff>
      <xdr:row>94</xdr:row>
      <xdr:rowOff>100694</xdr:rowOff>
    </xdr:from>
    <xdr:to>
      <xdr:col>6</xdr:col>
      <xdr:colOff>10885</xdr:colOff>
      <xdr:row>97</xdr:row>
      <xdr:rowOff>108858</xdr:rowOff>
    </xdr:to>
    <xdr:sp macro="" textlink="">
      <xdr:nvSpPr>
        <xdr:cNvPr id="21" name="CasellaDiTesto 20">
          <a:extLst>
            <a:ext uri="{FF2B5EF4-FFF2-40B4-BE49-F238E27FC236}">
              <a16:creationId xmlns:a16="http://schemas.microsoft.com/office/drawing/2014/main" id="{0DA738A6-2896-479C-846E-974E1F7148BF}"/>
            </a:ext>
          </a:extLst>
        </xdr:cNvPr>
        <xdr:cNvSpPr txBox="1"/>
      </xdr:nvSpPr>
      <xdr:spPr>
        <a:xfrm>
          <a:off x="0" y="19871873"/>
          <a:ext cx="5412921" cy="5796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L'indicatore circolare mostra la collocazione delle attuali performance del sito in</a:t>
          </a:r>
          <a:r>
            <a:rPr lang="it-IT" sz="1100" baseline="0"/>
            <a:t> questione i</a:t>
          </a:r>
          <a:r>
            <a:rPr lang="it-IT" sz="1100"/>
            <a:t>n prospettiva del traguardo di efficienza raggiungiungibile.</a:t>
          </a:r>
        </a:p>
      </xdr:txBody>
    </xdr:sp>
    <xdr:clientData/>
  </xdr:twoCellAnchor>
  <xdr:twoCellAnchor>
    <xdr:from>
      <xdr:col>12</xdr:col>
      <xdr:colOff>452439</xdr:colOff>
      <xdr:row>76</xdr:row>
      <xdr:rowOff>76201</xdr:rowOff>
    </xdr:from>
    <xdr:to>
      <xdr:col>17</xdr:col>
      <xdr:colOff>2</xdr:colOff>
      <xdr:row>84</xdr:row>
      <xdr:rowOff>180976</xdr:rowOff>
    </xdr:to>
    <xdr:sp macro="" textlink="">
      <xdr:nvSpPr>
        <xdr:cNvPr id="22" name="CasellaDiTesto 21">
          <a:extLst>
            <a:ext uri="{FF2B5EF4-FFF2-40B4-BE49-F238E27FC236}">
              <a16:creationId xmlns:a16="http://schemas.microsoft.com/office/drawing/2014/main" id="{98D49624-DE35-461B-A101-599E98177D9A}"/>
            </a:ext>
          </a:extLst>
        </xdr:cNvPr>
        <xdr:cNvSpPr txBox="1"/>
      </xdr:nvSpPr>
      <xdr:spPr>
        <a:xfrm>
          <a:off x="10453689" y="16197264"/>
          <a:ext cx="2690813" cy="1628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i="1" u="sng"/>
            <a:t>Legenda</a:t>
          </a:r>
        </a:p>
        <a:p>
          <a:pPr lvl="0"/>
          <a:r>
            <a:rPr lang="it-IT" sz="1100" i="1" u="none"/>
            <a:t>tep = tonnellate equivalenti di petrolio</a:t>
          </a:r>
        </a:p>
        <a:p>
          <a:pPr lvl="0"/>
          <a:r>
            <a:rPr lang="it-IT" sz="1100" i="1" u="none"/>
            <a:t>kgep = chilogrammi</a:t>
          </a:r>
          <a:r>
            <a:rPr lang="it-IT" sz="1100" i="1" u="none" baseline="0"/>
            <a:t> equivalenti di petrolio</a:t>
          </a:r>
          <a:endParaRPr lang="it-IT" sz="1100" i="1" u="none"/>
        </a:p>
        <a:p>
          <a:pPr lvl="0"/>
          <a:r>
            <a:rPr lang="it-IT" sz="1100" i="1" u="none"/>
            <a:t>GG = gradi giorno</a:t>
          </a:r>
        </a:p>
        <a:p>
          <a:pPr lvl="0"/>
          <a:r>
            <a:rPr lang="it-IT" sz="1100" i="1" u="none"/>
            <a:t>Sm</a:t>
          </a:r>
          <a:r>
            <a:rPr lang="it-IT" sz="1100" i="1" u="none" baseline="30000"/>
            <a:t>3 </a:t>
          </a:r>
          <a:r>
            <a:rPr lang="it-IT" sz="1100" i="1" u="none">
              <a:solidFill>
                <a:schemeClr val="dk1"/>
              </a:solidFill>
              <a:latin typeface="+mn-lt"/>
              <a:ea typeface="+mn-ea"/>
              <a:cs typeface="+mn-cs"/>
            </a:rPr>
            <a:t>= standard metri cubi</a:t>
          </a:r>
        </a:p>
        <a:p>
          <a:pPr lvl="0"/>
          <a:r>
            <a:rPr lang="it-IT" sz="1100" i="1" u="none">
              <a:solidFill>
                <a:schemeClr val="dk1"/>
              </a:solidFill>
              <a:latin typeface="+mn-lt"/>
              <a:ea typeface="+mn-ea"/>
              <a:cs typeface="+mn-cs"/>
            </a:rPr>
            <a:t>IPE = Indice di Prestazione Energetica</a:t>
          </a:r>
        </a:p>
        <a:p>
          <a:pPr lvl="0"/>
          <a:r>
            <a:rPr lang="it-IT" sz="1100" i="1" u="none">
              <a:solidFill>
                <a:schemeClr val="dk1"/>
              </a:solidFill>
              <a:latin typeface="+mn-lt"/>
              <a:ea typeface="+mn-ea"/>
              <a:cs typeface="+mn-cs"/>
            </a:rPr>
            <a:t>IPO = Indice di prestazione Obiettivo </a:t>
          </a:r>
        </a:p>
        <a:p>
          <a:r>
            <a:rPr lang="it-IT" sz="1100" i="1">
              <a:solidFill>
                <a:schemeClr val="dk1"/>
              </a:solidFill>
              <a:effectLst/>
              <a:latin typeface="+mn-lt"/>
              <a:ea typeface="+mn-ea"/>
              <a:cs typeface="+mn-cs"/>
            </a:rPr>
            <a:t>rsd</a:t>
          </a:r>
          <a:r>
            <a:rPr lang="it-IT" sz="1100" i="1" baseline="0">
              <a:solidFill>
                <a:schemeClr val="dk1"/>
              </a:solidFill>
              <a:effectLst/>
              <a:latin typeface="+mn-lt"/>
              <a:ea typeface="+mn-ea"/>
              <a:cs typeface="+mn-cs"/>
            </a:rPr>
            <a:t>   =  Relative standard deviation</a:t>
          </a:r>
          <a:endParaRPr lang="it-IT" i="1">
            <a:effectLst/>
          </a:endParaRPr>
        </a:p>
        <a:p>
          <a:pPr lvl="0"/>
          <a:endParaRPr lang="it-IT" sz="1100" u="none">
            <a:solidFill>
              <a:schemeClr val="dk1"/>
            </a:solidFill>
            <a:latin typeface="+mn-lt"/>
            <a:ea typeface="+mn-ea"/>
            <a:cs typeface="+mn-cs"/>
          </a:endParaRPr>
        </a:p>
      </xdr:txBody>
    </xdr:sp>
    <xdr:clientData/>
  </xdr:twoCellAnchor>
  <xdr:twoCellAnchor>
    <xdr:from>
      <xdr:col>0</xdr:col>
      <xdr:colOff>0</xdr:colOff>
      <xdr:row>6</xdr:row>
      <xdr:rowOff>1760</xdr:rowOff>
    </xdr:from>
    <xdr:to>
      <xdr:col>7</xdr:col>
      <xdr:colOff>1111250</xdr:colOff>
      <xdr:row>9</xdr:row>
      <xdr:rowOff>134470</xdr:rowOff>
    </xdr:to>
    <xdr:sp macro="" textlink="">
      <xdr:nvSpPr>
        <xdr:cNvPr id="2" name="CasellaDiTesto 1">
          <a:hlinkClick xmlns:r="http://schemas.openxmlformats.org/officeDocument/2006/relationships" r:id="rId7"/>
          <a:extLst>
            <a:ext uri="{FF2B5EF4-FFF2-40B4-BE49-F238E27FC236}">
              <a16:creationId xmlns:a16="http://schemas.microsoft.com/office/drawing/2014/main" id="{C89D1659-F803-4E00-942B-D92BAE8DA263}"/>
            </a:ext>
          </a:extLst>
        </xdr:cNvPr>
        <xdr:cNvSpPr txBox="1"/>
      </xdr:nvSpPr>
      <xdr:spPr>
        <a:xfrm>
          <a:off x="0" y="1621010"/>
          <a:ext cx="7429500" cy="799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400"/>
            <a:t>Inserire</a:t>
          </a:r>
          <a:r>
            <a:rPr lang="it-IT" sz="1400" baseline="0"/>
            <a:t> i dati nelle apposite caselle gialle. </a:t>
          </a:r>
        </a:p>
        <a:p>
          <a:r>
            <a:rPr lang="it-IT" sz="1400"/>
            <a:t>Per l'inserimento dei gradi giorno cercare il comune in cui è ubicato il sito tramite l'indirizzo web: </a:t>
          </a:r>
        </a:p>
        <a:p>
          <a:r>
            <a:rPr lang="it-IT" sz="1400"/>
            <a:t>http://www.comuni-italiani.it/clima/</a:t>
          </a:r>
        </a:p>
      </xdr:txBody>
    </xdr:sp>
    <xdr:clientData/>
  </xdr:twoCellAnchor>
  <xdr:twoCellAnchor editAs="oneCell">
    <xdr:from>
      <xdr:col>0</xdr:col>
      <xdr:colOff>468244</xdr:colOff>
      <xdr:row>129</xdr:row>
      <xdr:rowOff>22411</xdr:rowOff>
    </xdr:from>
    <xdr:to>
      <xdr:col>2</xdr:col>
      <xdr:colOff>68834</xdr:colOff>
      <xdr:row>136</xdr:row>
      <xdr:rowOff>59231</xdr:rowOff>
    </xdr:to>
    <xdr:pic>
      <xdr:nvPicPr>
        <xdr:cNvPr id="15" name="Immagine 14">
          <a:extLst>
            <a:ext uri="{FF2B5EF4-FFF2-40B4-BE49-F238E27FC236}">
              <a16:creationId xmlns:a16="http://schemas.microsoft.com/office/drawing/2014/main" id="{A3A20993-560D-4B70-8EE0-3A3722267752}"/>
            </a:ext>
          </a:extLst>
        </xdr:cNvPr>
        <xdr:cNvPicPr>
          <a:picLocks noChangeAspect="1"/>
        </xdr:cNvPicPr>
      </xdr:nvPicPr>
      <xdr:blipFill>
        <a:blip xmlns:r="http://schemas.openxmlformats.org/officeDocument/2006/relationships" r:embed="rId8"/>
        <a:stretch>
          <a:fillRect/>
        </a:stretch>
      </xdr:blipFill>
      <xdr:spPr>
        <a:xfrm>
          <a:off x="468244" y="26569947"/>
          <a:ext cx="1451161" cy="1451963"/>
        </a:xfrm>
        <a:prstGeom prst="rect">
          <a:avLst/>
        </a:prstGeom>
      </xdr:spPr>
    </xdr:pic>
    <xdr:clientData/>
  </xdr:twoCellAnchor>
  <xdr:twoCellAnchor>
    <xdr:from>
      <xdr:col>8</xdr:col>
      <xdr:colOff>598714</xdr:colOff>
      <xdr:row>4</xdr:row>
      <xdr:rowOff>40821</xdr:rowOff>
    </xdr:from>
    <xdr:to>
      <xdr:col>9</xdr:col>
      <xdr:colOff>0</xdr:colOff>
      <xdr:row>46</xdr:row>
      <xdr:rowOff>149679</xdr:rowOff>
    </xdr:to>
    <xdr:cxnSp macro="">
      <xdr:nvCxnSpPr>
        <xdr:cNvPr id="9" name="Connettore diritto 8">
          <a:extLst>
            <a:ext uri="{FF2B5EF4-FFF2-40B4-BE49-F238E27FC236}">
              <a16:creationId xmlns:a16="http://schemas.microsoft.com/office/drawing/2014/main" id="{8F3C76B4-49E8-43EC-A0FC-495D3727C653}"/>
            </a:ext>
          </a:extLst>
        </xdr:cNvPr>
        <xdr:cNvCxnSpPr/>
      </xdr:nvCxnSpPr>
      <xdr:spPr>
        <a:xfrm flipH="1">
          <a:off x="8041821" y="1170214"/>
          <a:ext cx="13608" cy="9116786"/>
        </a:xfrm>
        <a:prstGeom prst="line">
          <a:avLst/>
        </a:prstGeom>
        <a:ln w="571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625928</xdr:colOff>
      <xdr:row>30</xdr:row>
      <xdr:rowOff>44543</xdr:rowOff>
    </xdr:from>
    <xdr:to>
      <xdr:col>16</xdr:col>
      <xdr:colOff>557212</xdr:colOff>
      <xdr:row>46</xdr:row>
      <xdr:rowOff>163286</xdr:rowOff>
    </xdr:to>
    <xdr:graphicFrame macro="">
      <xdr:nvGraphicFramePr>
        <xdr:cNvPr id="11" name="Grafico 10">
          <a:extLst>
            <a:ext uri="{FF2B5EF4-FFF2-40B4-BE49-F238E27FC236}">
              <a16:creationId xmlns:a16="http://schemas.microsoft.com/office/drawing/2014/main" id="{3A940A30-5B54-4811-B3AC-97077F365C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92528</xdr:colOff>
      <xdr:row>48</xdr:row>
      <xdr:rowOff>40822</xdr:rowOff>
    </xdr:from>
    <xdr:to>
      <xdr:col>16</xdr:col>
      <xdr:colOff>476250</xdr:colOff>
      <xdr:row>48</xdr:row>
      <xdr:rowOff>43544</xdr:rowOff>
    </xdr:to>
    <xdr:cxnSp macro="">
      <xdr:nvCxnSpPr>
        <xdr:cNvPr id="23" name="Connettore diritto 22">
          <a:extLst>
            <a:ext uri="{FF2B5EF4-FFF2-40B4-BE49-F238E27FC236}">
              <a16:creationId xmlns:a16="http://schemas.microsoft.com/office/drawing/2014/main" id="{2F5302F3-9E55-4263-8192-1FE7B1048B1B}"/>
            </a:ext>
          </a:extLst>
        </xdr:cNvPr>
        <xdr:cNvCxnSpPr/>
      </xdr:nvCxnSpPr>
      <xdr:spPr>
        <a:xfrm flipV="1">
          <a:off x="92528" y="10640786"/>
          <a:ext cx="13460186" cy="2722"/>
        </a:xfrm>
        <a:prstGeom prst="line">
          <a:avLst/>
        </a:prstGeom>
        <a:ln w="571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217714</xdr:colOff>
      <xdr:row>102</xdr:row>
      <xdr:rowOff>95250</xdr:rowOff>
    </xdr:from>
    <xdr:to>
      <xdr:col>17</xdr:col>
      <xdr:colOff>81643</xdr:colOff>
      <xdr:row>102</xdr:row>
      <xdr:rowOff>101374</xdr:rowOff>
    </xdr:to>
    <xdr:cxnSp macro="">
      <xdr:nvCxnSpPr>
        <xdr:cNvPr id="24" name="Connettore diritto 23">
          <a:extLst>
            <a:ext uri="{FF2B5EF4-FFF2-40B4-BE49-F238E27FC236}">
              <a16:creationId xmlns:a16="http://schemas.microsoft.com/office/drawing/2014/main" id="{E992ABE4-4692-4D3E-8876-D436769BB396}"/>
            </a:ext>
          </a:extLst>
        </xdr:cNvPr>
        <xdr:cNvCxnSpPr/>
      </xdr:nvCxnSpPr>
      <xdr:spPr>
        <a:xfrm flipV="1">
          <a:off x="217714" y="20927786"/>
          <a:ext cx="13552715" cy="6124"/>
        </a:xfrm>
        <a:prstGeom prst="line">
          <a:avLst/>
        </a:prstGeom>
        <a:ln w="571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510264</xdr:colOff>
      <xdr:row>103</xdr:row>
      <xdr:rowOff>111578</xdr:rowOff>
    </xdr:from>
    <xdr:to>
      <xdr:col>14</xdr:col>
      <xdr:colOff>299358</xdr:colOff>
      <xdr:row>124</xdr:row>
      <xdr:rowOff>149680</xdr:rowOff>
    </xdr:to>
    <xdr:graphicFrame macro="">
      <xdr:nvGraphicFramePr>
        <xdr:cNvPr id="25" name="Grafico 24">
          <a:extLst>
            <a:ext uri="{FF2B5EF4-FFF2-40B4-BE49-F238E27FC236}">
              <a16:creationId xmlns:a16="http://schemas.microsoft.com/office/drawing/2014/main" id="{F800695B-DFEF-4483-B5AF-45A15506FC9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806227</xdr:colOff>
      <xdr:row>140</xdr:row>
      <xdr:rowOff>20410</xdr:rowOff>
    </xdr:from>
    <xdr:to>
      <xdr:col>14</xdr:col>
      <xdr:colOff>299357</xdr:colOff>
      <xdr:row>153</xdr:row>
      <xdr:rowOff>142875</xdr:rowOff>
    </xdr:to>
    <xdr:graphicFrame macro="">
      <xdr:nvGraphicFramePr>
        <xdr:cNvPr id="26" name="Grafico 25">
          <a:extLst>
            <a:ext uri="{FF2B5EF4-FFF2-40B4-BE49-F238E27FC236}">
              <a16:creationId xmlns:a16="http://schemas.microsoft.com/office/drawing/2014/main" id="{B686F0B1-3F90-4CB9-A83E-5B5666E26D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0</xdr:col>
      <xdr:colOff>489859</xdr:colOff>
      <xdr:row>143</xdr:row>
      <xdr:rowOff>2</xdr:rowOff>
    </xdr:from>
    <xdr:to>
      <xdr:col>1</xdr:col>
      <xdr:colOff>772800</xdr:colOff>
      <xdr:row>148</xdr:row>
      <xdr:rowOff>136071</xdr:rowOff>
    </xdr:to>
    <xdr:pic>
      <xdr:nvPicPr>
        <xdr:cNvPr id="28" name="Immagine 27">
          <a:extLst>
            <a:ext uri="{FF2B5EF4-FFF2-40B4-BE49-F238E27FC236}">
              <a16:creationId xmlns:a16="http://schemas.microsoft.com/office/drawing/2014/main" id="{2B6A36E2-12BB-408D-A141-59B9BC4DF479}"/>
            </a:ext>
          </a:extLst>
        </xdr:cNvPr>
        <xdr:cNvPicPr>
          <a:picLocks noChangeAspect="1"/>
        </xdr:cNvPicPr>
      </xdr:nvPicPr>
      <xdr:blipFill>
        <a:blip xmlns:r="http://schemas.openxmlformats.org/officeDocument/2006/relationships" r:embed="rId12"/>
        <a:stretch>
          <a:fillRect/>
        </a:stretch>
      </xdr:blipFill>
      <xdr:spPr>
        <a:xfrm>
          <a:off x="489859" y="29309788"/>
          <a:ext cx="1330691" cy="1183819"/>
        </a:xfrm>
        <a:prstGeom prst="rect">
          <a:avLst/>
        </a:prstGeom>
      </xdr:spPr>
    </xdr:pic>
    <xdr:clientData/>
  </xdr:twoCellAnchor>
  <xdr:twoCellAnchor>
    <xdr:from>
      <xdr:col>7</xdr:col>
      <xdr:colOff>802820</xdr:colOff>
      <xdr:row>125</xdr:row>
      <xdr:rowOff>129267</xdr:rowOff>
    </xdr:from>
    <xdr:to>
      <xdr:col>14</xdr:col>
      <xdr:colOff>285750</xdr:colOff>
      <xdr:row>139</xdr:row>
      <xdr:rowOff>-1</xdr:rowOff>
    </xdr:to>
    <xdr:graphicFrame macro="">
      <xdr:nvGraphicFramePr>
        <xdr:cNvPr id="29" name="Grafico 28">
          <a:extLst>
            <a:ext uri="{FF2B5EF4-FFF2-40B4-BE49-F238E27FC236}">
              <a16:creationId xmlns:a16="http://schemas.microsoft.com/office/drawing/2014/main" id="{B748D2C4-33C9-45E1-B6C2-AB1003EAE2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13606</xdr:colOff>
      <xdr:row>121</xdr:row>
      <xdr:rowOff>68035</xdr:rowOff>
    </xdr:from>
    <xdr:to>
      <xdr:col>1</xdr:col>
      <xdr:colOff>775606</xdr:colOff>
      <xdr:row>124</xdr:row>
      <xdr:rowOff>149678</xdr:rowOff>
    </xdr:to>
    <xdr:sp macro="" textlink="">
      <xdr:nvSpPr>
        <xdr:cNvPr id="34" name="CasellaDiTesto 33">
          <a:extLst>
            <a:ext uri="{FF2B5EF4-FFF2-40B4-BE49-F238E27FC236}">
              <a16:creationId xmlns:a16="http://schemas.microsoft.com/office/drawing/2014/main" id="{82065873-F884-44DF-AAFC-66BAA3C38D27}"/>
            </a:ext>
          </a:extLst>
        </xdr:cNvPr>
        <xdr:cNvSpPr txBox="1"/>
      </xdr:nvSpPr>
      <xdr:spPr>
        <a:xfrm>
          <a:off x="13606" y="25091571"/>
          <a:ext cx="1809750" cy="6531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Vengono evidenziati</a:t>
          </a:r>
          <a:r>
            <a:rPr lang="it-IT" sz="1100" baseline="0"/>
            <a:t> in rosso i mesi che superano il limite percentuale</a:t>
          </a:r>
          <a:endParaRPr lang="it-IT" sz="1100"/>
        </a:p>
      </xdr:txBody>
    </xdr:sp>
    <xdr:clientData/>
  </xdr:twoCellAnchor>
  <xdr:twoCellAnchor>
    <xdr:from>
      <xdr:col>0</xdr:col>
      <xdr:colOff>27214</xdr:colOff>
      <xdr:row>59</xdr:row>
      <xdr:rowOff>0</xdr:rowOff>
    </xdr:from>
    <xdr:to>
      <xdr:col>1</xdr:col>
      <xdr:colOff>789214</xdr:colOff>
      <xdr:row>66</xdr:row>
      <xdr:rowOff>68035</xdr:rowOff>
    </xdr:to>
    <xdr:sp macro="" textlink="">
      <xdr:nvSpPr>
        <xdr:cNvPr id="35" name="CasellaDiTesto 34">
          <a:extLst>
            <a:ext uri="{FF2B5EF4-FFF2-40B4-BE49-F238E27FC236}">
              <a16:creationId xmlns:a16="http://schemas.microsoft.com/office/drawing/2014/main" id="{B2E36FA6-CA04-4C74-85E8-A79EB80FF78D}"/>
            </a:ext>
          </a:extLst>
        </xdr:cNvPr>
        <xdr:cNvSpPr txBox="1"/>
      </xdr:nvSpPr>
      <xdr:spPr>
        <a:xfrm>
          <a:off x="27214" y="13103679"/>
          <a:ext cx="1809750" cy="14015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400"/>
            <a:t>L'IPE identificato in questa sezione rappresenta</a:t>
          </a:r>
          <a:r>
            <a:rPr lang="it-IT" sz="1400" baseline="0"/>
            <a:t> la qualità dello stato energetico del concessionario in esame.</a:t>
          </a:r>
          <a:endParaRPr lang="it-IT" sz="1400"/>
        </a:p>
      </xdr:txBody>
    </xdr:sp>
    <xdr:clientData/>
  </xdr:twoCellAnchor>
  <xdr:twoCellAnchor>
    <xdr:from>
      <xdr:col>14</xdr:col>
      <xdr:colOff>476250</xdr:colOff>
      <xdr:row>103</xdr:row>
      <xdr:rowOff>95250</xdr:rowOff>
    </xdr:from>
    <xdr:to>
      <xdr:col>16</xdr:col>
      <xdr:colOff>544286</xdr:colOff>
      <xdr:row>124</xdr:row>
      <xdr:rowOff>149678</xdr:rowOff>
    </xdr:to>
    <xdr:sp macro="" textlink="">
      <xdr:nvSpPr>
        <xdr:cNvPr id="36" name="CasellaDiTesto 35">
          <a:extLst>
            <a:ext uri="{FF2B5EF4-FFF2-40B4-BE49-F238E27FC236}">
              <a16:creationId xmlns:a16="http://schemas.microsoft.com/office/drawing/2014/main" id="{0344323B-AE48-42DE-88DC-F32A14D5C5F1}"/>
            </a:ext>
          </a:extLst>
        </xdr:cNvPr>
        <xdr:cNvSpPr txBox="1"/>
      </xdr:nvSpPr>
      <xdr:spPr>
        <a:xfrm>
          <a:off x="12096750" y="21662571"/>
          <a:ext cx="1768929" cy="40821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I</a:t>
          </a:r>
          <a:r>
            <a:rPr lang="it-IT" sz="1100" baseline="0"/>
            <a:t> consumi mensili rappresentati dall'istogramma devono rispettare il limite massimo rappresentato dalla linea rossa. Un superamento di tale limite ad esempio nei mesi estivi puo' rappresentare una scorretta gestione dei sistemi energetici oppure una obsolescenza degi impianti. Un superamento ad esempio, di tale limiti  nei mesi invernali può rappresentare un controllo inefficiente dei vettori energetici. </a:t>
          </a:r>
          <a:endParaRPr lang="it-IT" sz="1100"/>
        </a:p>
      </xdr:txBody>
    </xdr:sp>
    <xdr:clientData/>
  </xdr:twoCellAnchor>
  <xdr:twoCellAnchor>
    <xdr:from>
      <xdr:col>14</xdr:col>
      <xdr:colOff>449035</xdr:colOff>
      <xdr:row>140</xdr:row>
      <xdr:rowOff>13606</xdr:rowOff>
    </xdr:from>
    <xdr:to>
      <xdr:col>16</xdr:col>
      <xdr:colOff>530679</xdr:colOff>
      <xdr:row>146</xdr:row>
      <xdr:rowOff>54428</xdr:rowOff>
    </xdr:to>
    <xdr:sp macro="" textlink="">
      <xdr:nvSpPr>
        <xdr:cNvPr id="37" name="CasellaDiTesto 36">
          <a:extLst>
            <a:ext uri="{FF2B5EF4-FFF2-40B4-BE49-F238E27FC236}">
              <a16:creationId xmlns:a16="http://schemas.microsoft.com/office/drawing/2014/main" id="{FF9765F9-B0D8-4D44-944B-6659F3430F5A}"/>
            </a:ext>
          </a:extLst>
        </xdr:cNvPr>
        <xdr:cNvSpPr txBox="1"/>
      </xdr:nvSpPr>
      <xdr:spPr>
        <a:xfrm>
          <a:off x="12069535" y="28738285"/>
          <a:ext cx="1782537" cy="1238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Si precisa che i parametri di IPE e IPO identificati per la sezione officine hanno</a:t>
          </a:r>
          <a:r>
            <a:rPr lang="it-IT" sz="1100" baseline="0"/>
            <a:t> valenza per le attività di autoriparazione annesse ai siti concessionari.</a:t>
          </a:r>
          <a:endParaRPr lang="it-IT" sz="1100"/>
        </a:p>
      </xdr:txBody>
    </xdr:sp>
    <xdr:clientData/>
  </xdr:twoCellAnchor>
  <xdr:twoCellAnchor>
    <xdr:from>
      <xdr:col>14</xdr:col>
      <xdr:colOff>517071</xdr:colOff>
      <xdr:row>125</xdr:row>
      <xdr:rowOff>108857</xdr:rowOff>
    </xdr:from>
    <xdr:to>
      <xdr:col>16</xdr:col>
      <xdr:colOff>544286</xdr:colOff>
      <xdr:row>131</xdr:row>
      <xdr:rowOff>149679</xdr:rowOff>
    </xdr:to>
    <xdr:sp macro="" textlink="">
      <xdr:nvSpPr>
        <xdr:cNvPr id="38" name="CasellaDiTesto 37">
          <a:extLst>
            <a:ext uri="{FF2B5EF4-FFF2-40B4-BE49-F238E27FC236}">
              <a16:creationId xmlns:a16="http://schemas.microsoft.com/office/drawing/2014/main" id="{E30B5D8A-86AD-436E-9DF1-6A3D3DB8E55C}"/>
            </a:ext>
          </a:extLst>
        </xdr:cNvPr>
        <xdr:cNvSpPr txBox="1"/>
      </xdr:nvSpPr>
      <xdr:spPr>
        <a:xfrm>
          <a:off x="12137571" y="25894393"/>
          <a:ext cx="1728108" cy="12110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Si consta che l'identificazione di questo indice</a:t>
          </a:r>
          <a:r>
            <a:rPr lang="it-IT" sz="1100" baseline="0"/>
            <a:t> è superfluo nel caso in cui il concessionario in questione sia sprovvisto di zona diverse da quella di vendita</a:t>
          </a:r>
          <a:endParaRPr lang="it-IT"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1</xdr:row>
      <xdr:rowOff>47625</xdr:rowOff>
    </xdr:from>
    <xdr:to>
      <xdr:col>8</xdr:col>
      <xdr:colOff>200025</xdr:colOff>
      <xdr:row>36</xdr:row>
      <xdr:rowOff>9525</xdr:rowOff>
    </xdr:to>
    <xdr:sp macro="" textlink="">
      <xdr:nvSpPr>
        <xdr:cNvPr id="2" name="CasellaDiTesto 1">
          <a:extLst>
            <a:ext uri="{FF2B5EF4-FFF2-40B4-BE49-F238E27FC236}">
              <a16:creationId xmlns:a16="http://schemas.microsoft.com/office/drawing/2014/main" id="{A5C60E3A-AEB4-4612-A1D9-1E1625FB2069}"/>
            </a:ext>
          </a:extLst>
        </xdr:cNvPr>
        <xdr:cNvSpPr txBox="1"/>
      </xdr:nvSpPr>
      <xdr:spPr>
        <a:xfrm>
          <a:off x="85725" y="238125"/>
          <a:ext cx="4991100" cy="662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600" i="1"/>
            <a:t>Procedura per una corretta stampa</a:t>
          </a:r>
        </a:p>
        <a:p>
          <a:pPr marL="171450" indent="-171450">
            <a:buFont typeface="Arial" panose="020B0604020202020204" pitchFamily="34" charset="0"/>
            <a:buChar char="•"/>
          </a:pPr>
          <a:r>
            <a:rPr lang="it-IT" sz="1400"/>
            <a:t>Selezionare le colonne dalla </a:t>
          </a:r>
          <a:r>
            <a:rPr lang="it-IT" sz="1400" b="1"/>
            <a:t>A</a:t>
          </a:r>
          <a:r>
            <a:rPr lang="it-IT" sz="1400"/>
            <a:t> alla </a:t>
          </a:r>
          <a:r>
            <a:rPr lang="it-IT" sz="1400" b="1"/>
            <a:t>H</a:t>
          </a:r>
        </a:p>
        <a:p>
          <a:pPr marL="171450" indent="-171450">
            <a:buFont typeface="Arial" panose="020B0604020202020204" pitchFamily="34" charset="0"/>
            <a:buChar char="•"/>
          </a:pPr>
          <a:endParaRPr lang="it-IT" sz="1100" b="1"/>
        </a:p>
        <a:p>
          <a:pPr marL="171450" indent="-171450">
            <a:buFont typeface="Arial" panose="020B0604020202020204" pitchFamily="34" charset="0"/>
            <a:buChar char="•"/>
          </a:pPr>
          <a:endParaRPr lang="it-IT" sz="1100" b="1"/>
        </a:p>
        <a:p>
          <a:pPr marL="171450" indent="-171450">
            <a:buFont typeface="Arial" panose="020B0604020202020204" pitchFamily="34" charset="0"/>
            <a:buChar char="•"/>
          </a:pPr>
          <a:endParaRPr lang="it-IT" sz="1100" b="1"/>
        </a:p>
        <a:p>
          <a:pPr marL="171450" indent="-171450">
            <a:buFont typeface="Arial" panose="020B0604020202020204" pitchFamily="34" charset="0"/>
            <a:buChar char="•"/>
          </a:pPr>
          <a:endParaRPr lang="it-IT" sz="1100" b="1"/>
        </a:p>
        <a:p>
          <a:pPr marL="171450" indent="-171450">
            <a:buFont typeface="Arial" panose="020B0604020202020204" pitchFamily="34" charset="0"/>
            <a:buChar char="•"/>
          </a:pPr>
          <a:endParaRPr lang="it-IT" sz="1100" b="1"/>
        </a:p>
        <a:p>
          <a:pPr marL="171450" indent="-171450">
            <a:buFont typeface="Arial" panose="020B0604020202020204" pitchFamily="34" charset="0"/>
            <a:buChar char="•"/>
          </a:pPr>
          <a:endParaRPr lang="it-IT" sz="1100" b="1"/>
        </a:p>
        <a:p>
          <a:pPr marL="171450" indent="-171450">
            <a:buFont typeface="Arial" panose="020B0604020202020204" pitchFamily="34" charset="0"/>
            <a:buChar char="•"/>
          </a:pPr>
          <a:endParaRPr lang="it-IT" sz="1100" b="1"/>
        </a:p>
        <a:p>
          <a:pPr marL="171450" indent="-171450">
            <a:buFont typeface="Arial" panose="020B0604020202020204" pitchFamily="34" charset="0"/>
            <a:buChar char="•"/>
          </a:pPr>
          <a:endParaRPr lang="it-IT" sz="1100" b="1"/>
        </a:p>
        <a:p>
          <a:pPr marL="171450" indent="-171450">
            <a:buFont typeface="Arial" panose="020B0604020202020204" pitchFamily="34" charset="0"/>
            <a:buChar char="•"/>
          </a:pPr>
          <a:endParaRPr lang="it-IT" sz="1100" b="1"/>
        </a:p>
        <a:p>
          <a:pPr marL="171450" indent="-171450">
            <a:buFont typeface="Arial" panose="020B0604020202020204" pitchFamily="34" charset="0"/>
            <a:buChar char="•"/>
          </a:pPr>
          <a:endParaRPr lang="it-IT" sz="1100" b="1"/>
        </a:p>
        <a:p>
          <a:pPr marL="171450" indent="-171450">
            <a:buFont typeface="Arial" panose="020B0604020202020204" pitchFamily="34" charset="0"/>
            <a:buChar char="•"/>
          </a:pPr>
          <a:r>
            <a:rPr lang="it-IT" sz="1400"/>
            <a:t>Nella</a:t>
          </a:r>
          <a:r>
            <a:rPr lang="it-IT" sz="1400" baseline="0"/>
            <a:t> scheda </a:t>
          </a:r>
          <a:r>
            <a:rPr lang="it-IT" sz="1400" b="1" baseline="0"/>
            <a:t>File</a:t>
          </a:r>
          <a:r>
            <a:rPr lang="it-IT" sz="1400" baseline="0"/>
            <a:t> selezionare: </a:t>
          </a:r>
          <a:r>
            <a:rPr lang="it-IT" sz="1400" b="1" baseline="0"/>
            <a:t>Stampa</a:t>
          </a:r>
        </a:p>
        <a:p>
          <a:pPr marL="171450" indent="-171450">
            <a:buFont typeface="Arial" panose="020B0604020202020204" pitchFamily="34" charset="0"/>
            <a:buChar char="•"/>
          </a:pPr>
          <a:endParaRPr lang="it-IT" sz="1400" b="1" baseline="0"/>
        </a:p>
        <a:p>
          <a:pPr marL="171450" indent="-171450">
            <a:buFont typeface="Arial" panose="020B0604020202020204" pitchFamily="34" charset="0"/>
            <a:buChar char="•"/>
          </a:pPr>
          <a:r>
            <a:rPr lang="it-IT" sz="1400" baseline="0"/>
            <a:t>Nella scheda della stampa tra le </a:t>
          </a:r>
          <a:r>
            <a:rPr lang="it-IT" sz="1400" b="1" baseline="0"/>
            <a:t>Impostazioni</a:t>
          </a:r>
          <a:r>
            <a:rPr lang="it-IT" sz="1400" baseline="0"/>
            <a:t> selezionare: </a:t>
          </a:r>
          <a:r>
            <a:rPr lang="it-IT" sz="1400" b="1" baseline="0"/>
            <a:t>Stampa selezione </a:t>
          </a:r>
        </a:p>
        <a:p>
          <a:pPr marL="171450" indent="-171450">
            <a:buFont typeface="Arial" panose="020B0604020202020204" pitchFamily="34" charset="0"/>
            <a:buChar char="•"/>
          </a:pPr>
          <a:endParaRPr lang="it-IT" sz="1400" b="1" baseline="0"/>
        </a:p>
        <a:p>
          <a:pPr marL="171450" indent="-171450">
            <a:buFont typeface="Arial" panose="020B0604020202020204" pitchFamily="34" charset="0"/>
            <a:buChar char="•"/>
          </a:pPr>
          <a:endParaRPr lang="it-IT" sz="1400" b="1" baseline="0"/>
        </a:p>
        <a:p>
          <a:pPr marL="171450" indent="-171450">
            <a:buFont typeface="Arial" panose="020B0604020202020204" pitchFamily="34" charset="0"/>
            <a:buChar char="•"/>
          </a:pPr>
          <a:endParaRPr lang="it-IT" sz="1100" b="1"/>
        </a:p>
      </xdr:txBody>
    </xdr:sp>
    <xdr:clientData/>
  </xdr:twoCellAnchor>
  <xdr:twoCellAnchor editAs="oneCell">
    <xdr:from>
      <xdr:col>7</xdr:col>
      <xdr:colOff>28575</xdr:colOff>
      <xdr:row>20</xdr:row>
      <xdr:rowOff>133350</xdr:rowOff>
    </xdr:from>
    <xdr:to>
      <xdr:col>7</xdr:col>
      <xdr:colOff>38100</xdr:colOff>
      <xdr:row>20</xdr:row>
      <xdr:rowOff>142875</xdr:rowOff>
    </xdr:to>
    <xdr:pic>
      <xdr:nvPicPr>
        <xdr:cNvPr id="4" name="Immagine 3">
          <a:extLst>
            <a:ext uri="{FF2B5EF4-FFF2-40B4-BE49-F238E27FC236}">
              <a16:creationId xmlns:a16="http://schemas.microsoft.com/office/drawing/2014/main" id="{B1AC1BBC-2F85-4F0A-B3CC-4C196E8D07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5775" y="394335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219076</xdr:colOff>
      <xdr:row>4</xdr:row>
      <xdr:rowOff>104776</xdr:rowOff>
    </xdr:from>
    <xdr:to>
      <xdr:col>7</xdr:col>
      <xdr:colOff>374364</xdr:colOff>
      <xdr:row>11</xdr:row>
      <xdr:rowOff>66676</xdr:rowOff>
    </xdr:to>
    <xdr:pic>
      <xdr:nvPicPr>
        <xdr:cNvPr id="5" name="Immagine 4">
          <a:extLst>
            <a:ext uri="{FF2B5EF4-FFF2-40B4-BE49-F238E27FC236}">
              <a16:creationId xmlns:a16="http://schemas.microsoft.com/office/drawing/2014/main" id="{CDC8D13D-56FA-44A3-BE5C-68E45DEF403B}"/>
            </a:ext>
          </a:extLst>
        </xdr:cNvPr>
        <xdr:cNvPicPr>
          <a:picLocks noChangeAspect="1"/>
        </xdr:cNvPicPr>
      </xdr:nvPicPr>
      <xdr:blipFill rotWithShape="1">
        <a:blip xmlns:r="http://schemas.openxmlformats.org/officeDocument/2006/relationships" r:embed="rId2"/>
        <a:srcRect l="41575" t="2408" r="22784" b="65828"/>
        <a:stretch/>
      </xdr:blipFill>
      <xdr:spPr>
        <a:xfrm>
          <a:off x="219076" y="866776"/>
          <a:ext cx="4422488" cy="1295400"/>
        </a:xfrm>
        <a:prstGeom prst="rect">
          <a:avLst/>
        </a:prstGeom>
      </xdr:spPr>
    </xdr:pic>
    <xdr:clientData/>
  </xdr:twoCellAnchor>
  <xdr:twoCellAnchor editAs="oneCell">
    <xdr:from>
      <xdr:col>0</xdr:col>
      <xdr:colOff>514350</xdr:colOff>
      <xdr:row>18</xdr:row>
      <xdr:rowOff>142875</xdr:rowOff>
    </xdr:from>
    <xdr:to>
      <xdr:col>5</xdr:col>
      <xdr:colOff>390526</xdr:colOff>
      <xdr:row>35</xdr:row>
      <xdr:rowOff>65646</xdr:rowOff>
    </xdr:to>
    <xdr:pic>
      <xdr:nvPicPr>
        <xdr:cNvPr id="6" name="Immagine 5">
          <a:extLst>
            <a:ext uri="{FF2B5EF4-FFF2-40B4-BE49-F238E27FC236}">
              <a16:creationId xmlns:a16="http://schemas.microsoft.com/office/drawing/2014/main" id="{1E8B71FC-ECB7-4D80-983E-E7DD3D6AA003}"/>
            </a:ext>
          </a:extLst>
        </xdr:cNvPr>
        <xdr:cNvPicPr>
          <a:picLocks noChangeAspect="1"/>
        </xdr:cNvPicPr>
      </xdr:nvPicPr>
      <xdr:blipFill rotWithShape="1">
        <a:blip xmlns:r="http://schemas.openxmlformats.org/officeDocument/2006/relationships" r:embed="rId3"/>
        <a:srcRect l="41697" r="39159" b="37029"/>
        <a:stretch/>
      </xdr:blipFill>
      <xdr:spPr>
        <a:xfrm>
          <a:off x="514350" y="3571875"/>
          <a:ext cx="2924176" cy="3161271"/>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05BB3-F832-4B15-9E91-A46CFE0C4CAE}">
  <dimension ref="A1"/>
  <sheetViews>
    <sheetView workbookViewId="0">
      <selection activeCell="S7" sqref="S7"/>
    </sheetView>
  </sheetViews>
  <sheetFormatPr defaultRowHeight="15" x14ac:dyDescent="0.25"/>
  <sheetData/>
  <sheetProtection algorithmName="SHA-512" hashValue="1U/v75voN5Vf0fIQzuwjvPjTCj7jMxB4RJZcbEqG0Z9G8oNN9ZyNAOwxJyZJHzYAPR28LRwAmqxq8Q0czxZDJQ==" saltValue="ItzzC4vBO7t9t/WLjKHwlg=="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D25F7-F5E2-4702-9BEF-AE9686124D7D}">
  <sheetPr>
    <pageSetUpPr fitToPage="1"/>
  </sheetPr>
  <dimension ref="A1:Q149"/>
  <sheetViews>
    <sheetView tabSelected="1" topLeftCell="A4" zoomScale="70" zoomScaleNormal="70" workbookViewId="0">
      <selection activeCell="T27" sqref="T27"/>
    </sheetView>
  </sheetViews>
  <sheetFormatPr defaultRowHeight="15" x14ac:dyDescent="0.25"/>
  <cols>
    <col min="1" max="1" width="15.7109375" style="4" customWidth="1"/>
    <col min="2" max="2" width="12" style="4" customWidth="1"/>
    <col min="3" max="3" width="11.140625" style="4" customWidth="1"/>
    <col min="4" max="4" width="15.85546875" style="4" customWidth="1"/>
    <col min="5" max="5" width="13.28515625" style="4" customWidth="1"/>
    <col min="6" max="6" width="12.85546875" style="4" customWidth="1"/>
    <col min="7" max="7" width="13.7109375" style="4" customWidth="1"/>
    <col min="8" max="8" width="16.85546875" style="4" customWidth="1"/>
    <col min="9" max="9" width="9.140625" style="4"/>
    <col min="10" max="10" width="9.5703125" style="4" bestFit="1" customWidth="1"/>
    <col min="11" max="11" width="11.5703125" style="4" bestFit="1" customWidth="1"/>
    <col min="12" max="12" width="15.28515625" style="4" customWidth="1"/>
    <col min="13" max="13" width="7.7109375" style="4" customWidth="1"/>
    <col min="14" max="14" width="9.140625" style="4"/>
    <col min="15" max="15" width="12" style="4" bestFit="1" customWidth="1"/>
    <col min="16" max="16" width="13.42578125" style="4" customWidth="1"/>
    <col min="17" max="17" width="8.28515625" style="4" customWidth="1"/>
    <col min="18" max="16384" width="9.140625" style="4"/>
  </cols>
  <sheetData>
    <row r="1" spans="1:17" ht="26.25" x14ac:dyDescent="0.4">
      <c r="A1" s="32" t="s">
        <v>34</v>
      </c>
      <c r="B1" s="33"/>
      <c r="C1" s="33"/>
      <c r="D1" s="33"/>
    </row>
    <row r="2" spans="1:17" ht="15.75" thickBot="1" x14ac:dyDescent="0.3"/>
    <row r="3" spans="1:17" ht="30.75" customHeight="1" thickBot="1" x14ac:dyDescent="0.3">
      <c r="A3" s="39" t="s">
        <v>18</v>
      </c>
      <c r="B3" s="59" t="s">
        <v>35</v>
      </c>
      <c r="C3" s="60"/>
      <c r="D3" s="60"/>
      <c r="E3" s="6"/>
      <c r="F3" s="6"/>
      <c r="G3" s="34" t="s">
        <v>40</v>
      </c>
      <c r="H3" s="38" t="s">
        <v>41</v>
      </c>
      <c r="I3" s="58"/>
      <c r="J3" s="58"/>
      <c r="K3" s="6"/>
      <c r="L3" s="6"/>
      <c r="M3" s="6"/>
      <c r="N3" s="34" t="s">
        <v>42</v>
      </c>
      <c r="O3" s="61">
        <v>43900</v>
      </c>
      <c r="P3" s="62"/>
      <c r="Q3" s="7"/>
    </row>
    <row r="5" spans="1:17" ht="21" customHeight="1" x14ac:dyDescent="0.3">
      <c r="A5" s="81" t="s">
        <v>39</v>
      </c>
      <c r="B5" s="81"/>
      <c r="K5" s="80" t="s">
        <v>43</v>
      </c>
      <c r="L5" s="80"/>
    </row>
    <row r="6" spans="1:17" ht="18" customHeight="1" thickBot="1" x14ac:dyDescent="0.3">
      <c r="N6" s="40"/>
    </row>
    <row r="7" spans="1:17" ht="18" customHeight="1" x14ac:dyDescent="0.25">
      <c r="K7" s="74" t="s">
        <v>60</v>
      </c>
      <c r="L7" s="75"/>
      <c r="M7" s="76"/>
      <c r="O7" s="74" t="s">
        <v>61</v>
      </c>
      <c r="P7" s="75"/>
      <c r="Q7" s="76"/>
    </row>
    <row r="8" spans="1:17" ht="18" customHeight="1" x14ac:dyDescent="0.25">
      <c r="K8" s="77"/>
      <c r="L8" s="78"/>
      <c r="M8" s="79"/>
      <c r="O8" s="77"/>
      <c r="P8" s="78"/>
      <c r="Q8" s="79"/>
    </row>
    <row r="9" spans="1:17" ht="18" customHeight="1" x14ac:dyDescent="0.25">
      <c r="K9" s="47" t="s">
        <v>45</v>
      </c>
      <c r="L9" s="129">
        <v>26830</v>
      </c>
      <c r="M9" s="54" t="s">
        <v>5</v>
      </c>
      <c r="O9" s="47" t="s">
        <v>45</v>
      </c>
      <c r="P9" s="129">
        <v>1976</v>
      </c>
      <c r="Q9" s="54" t="s">
        <v>6</v>
      </c>
    </row>
    <row r="10" spans="1:17" ht="18" customHeight="1" thickBot="1" x14ac:dyDescent="0.3">
      <c r="K10" s="47" t="s">
        <v>46</v>
      </c>
      <c r="L10" s="129">
        <v>24868</v>
      </c>
      <c r="M10" s="54" t="s">
        <v>5</v>
      </c>
      <c r="O10" s="47" t="s">
        <v>46</v>
      </c>
      <c r="P10" s="129">
        <v>2005</v>
      </c>
      <c r="Q10" s="54" t="s">
        <v>6</v>
      </c>
    </row>
    <row r="11" spans="1:17" ht="18" customHeight="1" x14ac:dyDescent="0.25">
      <c r="A11" s="82" t="s">
        <v>2</v>
      </c>
      <c r="B11" s="83"/>
      <c r="C11" s="84"/>
      <c r="D11" s="15"/>
      <c r="F11" s="92" t="s">
        <v>87</v>
      </c>
      <c r="G11" s="93"/>
      <c r="H11" s="94"/>
      <c r="K11" s="47" t="s">
        <v>47</v>
      </c>
      <c r="L11" s="129">
        <v>23948</v>
      </c>
      <c r="M11" s="54" t="s">
        <v>5</v>
      </c>
      <c r="O11" s="47" t="s">
        <v>47</v>
      </c>
      <c r="P11" s="129">
        <v>1914</v>
      </c>
      <c r="Q11" s="54" t="s">
        <v>57</v>
      </c>
    </row>
    <row r="12" spans="1:17" ht="18" customHeight="1" x14ac:dyDescent="0.25">
      <c r="A12" s="88" t="s">
        <v>0</v>
      </c>
      <c r="B12" s="97">
        <v>2974</v>
      </c>
      <c r="C12" s="89" t="s">
        <v>1</v>
      </c>
      <c r="F12" s="88" t="s">
        <v>4</v>
      </c>
      <c r="G12" s="95">
        <v>251910</v>
      </c>
      <c r="H12" s="89" t="s">
        <v>5</v>
      </c>
      <c r="K12" s="47" t="s">
        <v>48</v>
      </c>
      <c r="L12" s="129">
        <v>16539</v>
      </c>
      <c r="M12" s="54" t="s">
        <v>5</v>
      </c>
      <c r="O12" s="47" t="s">
        <v>48</v>
      </c>
      <c r="P12" s="129">
        <v>686</v>
      </c>
      <c r="Q12" s="54" t="s">
        <v>57</v>
      </c>
    </row>
    <row r="13" spans="1:17" ht="18" customHeight="1" x14ac:dyDescent="0.25">
      <c r="A13" s="88"/>
      <c r="B13" s="98"/>
      <c r="C13" s="89"/>
      <c r="F13" s="88"/>
      <c r="G13" s="95"/>
      <c r="H13" s="89"/>
      <c r="K13" s="47" t="s">
        <v>49</v>
      </c>
      <c r="L13" s="129">
        <v>16807</v>
      </c>
      <c r="M13" s="54" t="s">
        <v>5</v>
      </c>
      <c r="O13" s="47" t="s">
        <v>49</v>
      </c>
      <c r="P13" s="129">
        <v>0</v>
      </c>
      <c r="Q13" s="54" t="s">
        <v>57</v>
      </c>
    </row>
    <row r="14" spans="1:17" ht="18" customHeight="1" x14ac:dyDescent="0.25">
      <c r="A14" s="88"/>
      <c r="B14" s="99"/>
      <c r="C14" s="89"/>
      <c r="F14" s="88"/>
      <c r="G14" s="95"/>
      <c r="H14" s="89"/>
      <c r="K14" s="47" t="s">
        <v>50</v>
      </c>
      <c r="L14" s="129">
        <v>19843</v>
      </c>
      <c r="M14" s="54" t="s">
        <v>5</v>
      </c>
      <c r="O14" s="47" t="s">
        <v>50</v>
      </c>
      <c r="P14" s="129">
        <v>0</v>
      </c>
      <c r="Q14" s="54" t="s">
        <v>57</v>
      </c>
    </row>
    <row r="15" spans="1:17" ht="18" customHeight="1" x14ac:dyDescent="0.25">
      <c r="A15" s="88" t="s">
        <v>37</v>
      </c>
      <c r="B15" s="100">
        <v>2229</v>
      </c>
      <c r="C15" s="89" t="s">
        <v>38</v>
      </c>
      <c r="F15" s="88" t="s">
        <v>3</v>
      </c>
      <c r="G15" s="95">
        <v>8136</v>
      </c>
      <c r="H15" s="89" t="s">
        <v>6</v>
      </c>
      <c r="K15" s="47" t="s">
        <v>51</v>
      </c>
      <c r="L15" s="129">
        <v>23228</v>
      </c>
      <c r="M15" s="54" t="s">
        <v>5</v>
      </c>
      <c r="O15" s="47" t="s">
        <v>51</v>
      </c>
      <c r="P15" s="129">
        <v>0</v>
      </c>
      <c r="Q15" s="54" t="s">
        <v>57</v>
      </c>
    </row>
    <row r="16" spans="1:17" ht="18" customHeight="1" x14ac:dyDescent="0.25">
      <c r="A16" s="88"/>
      <c r="B16" s="101"/>
      <c r="C16" s="89"/>
      <c r="F16" s="88"/>
      <c r="G16" s="95"/>
      <c r="H16" s="89"/>
      <c r="K16" s="47" t="s">
        <v>52</v>
      </c>
      <c r="L16" s="129">
        <v>22925</v>
      </c>
      <c r="M16" s="54" t="s">
        <v>5</v>
      </c>
      <c r="O16" s="47" t="s">
        <v>52</v>
      </c>
      <c r="P16" s="129">
        <v>0</v>
      </c>
      <c r="Q16" s="54" t="s">
        <v>57</v>
      </c>
    </row>
    <row r="17" spans="1:17" ht="18" customHeight="1" thickBot="1" x14ac:dyDescent="0.3">
      <c r="A17" s="90"/>
      <c r="B17" s="102"/>
      <c r="C17" s="91"/>
      <c r="F17" s="90"/>
      <c r="G17" s="96"/>
      <c r="H17" s="91"/>
      <c r="K17" s="47" t="s">
        <v>53</v>
      </c>
      <c r="L17" s="129">
        <v>17829</v>
      </c>
      <c r="M17" s="54" t="s">
        <v>5</v>
      </c>
      <c r="O17" s="47" t="s">
        <v>53</v>
      </c>
      <c r="P17" s="129">
        <v>0</v>
      </c>
      <c r="Q17" s="54" t="s">
        <v>57</v>
      </c>
    </row>
    <row r="18" spans="1:17" ht="18" customHeight="1" thickBot="1" x14ac:dyDescent="0.3">
      <c r="A18" s="1"/>
      <c r="B18" s="2"/>
      <c r="C18" s="3"/>
      <c r="K18" s="47" t="s">
        <v>54</v>
      </c>
      <c r="L18" s="129">
        <v>15299</v>
      </c>
      <c r="M18" s="54" t="s">
        <v>5</v>
      </c>
      <c r="O18" s="47" t="s">
        <v>54</v>
      </c>
      <c r="P18" s="129">
        <v>0</v>
      </c>
      <c r="Q18" s="54" t="s">
        <v>57</v>
      </c>
    </row>
    <row r="19" spans="1:17" ht="18" thickBot="1" x14ac:dyDescent="0.3">
      <c r="A19" s="85" t="s">
        <v>20</v>
      </c>
      <c r="B19" s="86"/>
      <c r="C19" s="86"/>
      <c r="D19" s="86"/>
      <c r="E19" s="86"/>
      <c r="F19" s="86"/>
      <c r="G19" s="86"/>
      <c r="H19" s="87"/>
      <c r="K19" s="47" t="s">
        <v>55</v>
      </c>
      <c r="L19" s="129">
        <v>19865</v>
      </c>
      <c r="M19" s="54" t="s">
        <v>5</v>
      </c>
      <c r="O19" s="47" t="s">
        <v>55</v>
      </c>
      <c r="P19" s="129">
        <v>0</v>
      </c>
      <c r="Q19" s="54" t="s">
        <v>57</v>
      </c>
    </row>
    <row r="20" spans="1:17" ht="18" thickBot="1" x14ac:dyDescent="0.3">
      <c r="A20" s="106" t="s">
        <v>9</v>
      </c>
      <c r="B20" s="107"/>
      <c r="C20" s="8">
        <v>1</v>
      </c>
      <c r="D20" s="5" t="s">
        <v>31</v>
      </c>
      <c r="E20" s="6">
        <f>C20*0.000187</f>
        <v>1.8699999999999999E-4</v>
      </c>
      <c r="F20" s="6" t="s">
        <v>7</v>
      </c>
      <c r="G20" s="6"/>
      <c r="H20" s="7"/>
      <c r="K20" s="47" t="s">
        <v>56</v>
      </c>
      <c r="L20" s="129">
        <v>23927</v>
      </c>
      <c r="M20" s="54" t="s">
        <v>5</v>
      </c>
      <c r="O20" s="47" t="s">
        <v>56</v>
      </c>
      <c r="P20" s="129">
        <v>1555</v>
      </c>
      <c r="Q20" s="54" t="s">
        <v>57</v>
      </c>
    </row>
    <row r="21" spans="1:17" ht="18" thickBot="1" x14ac:dyDescent="0.3">
      <c r="A21" s="106" t="s">
        <v>8</v>
      </c>
      <c r="B21" s="107"/>
      <c r="C21" s="8">
        <v>1</v>
      </c>
      <c r="D21" s="5" t="s">
        <v>32</v>
      </c>
      <c r="E21" s="9">
        <f>C21*9.730111</f>
        <v>9.7301110000000008</v>
      </c>
      <c r="F21" s="6" t="s">
        <v>33</v>
      </c>
      <c r="G21" s="35">
        <f>C21*0.000836</f>
        <v>8.3600000000000005E-4</v>
      </c>
      <c r="H21" s="7" t="s">
        <v>7</v>
      </c>
      <c r="K21" s="48" t="s">
        <v>58</v>
      </c>
      <c r="L21" s="55">
        <f>SUM(L9:L20)</f>
        <v>251908</v>
      </c>
      <c r="M21" s="44" t="s">
        <v>5</v>
      </c>
      <c r="O21" s="48" t="s">
        <v>58</v>
      </c>
      <c r="P21" s="55">
        <f>SUM(P9:P20)</f>
        <v>8136</v>
      </c>
      <c r="Q21" s="44" t="s">
        <v>57</v>
      </c>
    </row>
    <row r="22" spans="1:17" x14ac:dyDescent="0.25">
      <c r="A22" s="10"/>
      <c r="B22" s="10"/>
      <c r="C22" s="12"/>
      <c r="D22" s="11"/>
      <c r="E22" s="12"/>
      <c r="F22" s="13"/>
      <c r="G22" s="14"/>
      <c r="H22" s="13"/>
    </row>
    <row r="23" spans="1:17" ht="15.75" thickBot="1" x14ac:dyDescent="0.3">
      <c r="C23" s="12"/>
      <c r="D23" s="11"/>
      <c r="E23" s="12"/>
      <c r="F23" s="13"/>
      <c r="G23" s="14"/>
      <c r="H23" s="13"/>
    </row>
    <row r="24" spans="1:17" ht="18.75" x14ac:dyDescent="0.3">
      <c r="A24" s="105" t="s">
        <v>28</v>
      </c>
      <c r="B24" s="105"/>
      <c r="C24" s="105"/>
      <c r="D24" s="105"/>
      <c r="K24" s="71" t="s">
        <v>59</v>
      </c>
      <c r="L24" s="72"/>
      <c r="M24" s="73"/>
    </row>
    <row r="25" spans="1:17" ht="15" customHeight="1" thickBot="1" x14ac:dyDescent="0.3">
      <c r="K25" s="130">
        <v>1000</v>
      </c>
      <c r="L25" s="131"/>
      <c r="M25" s="44" t="s">
        <v>1</v>
      </c>
    </row>
    <row r="26" spans="1:17" ht="15.75" thickBot="1" x14ac:dyDescent="0.3">
      <c r="A26" s="110" t="s">
        <v>19</v>
      </c>
      <c r="B26" s="111"/>
      <c r="C26" s="111"/>
      <c r="D26" s="111"/>
      <c r="E26" s="112"/>
      <c r="K26" s="71" t="s">
        <v>82</v>
      </c>
      <c r="L26" s="72"/>
      <c r="M26" s="73"/>
    </row>
    <row r="27" spans="1:17" ht="18" thickBot="1" x14ac:dyDescent="0.3">
      <c r="A27" s="115" t="s">
        <v>11</v>
      </c>
      <c r="B27" s="116"/>
      <c r="C27" s="116"/>
      <c r="D27" s="18">
        <f>PRODUCT(G12*E20)</f>
        <v>47.107169999999996</v>
      </c>
      <c r="E27" s="19" t="s">
        <v>7</v>
      </c>
      <c r="K27" s="132">
        <v>1900</v>
      </c>
      <c r="L27" s="133"/>
      <c r="M27" s="44" t="s">
        <v>1</v>
      </c>
    </row>
    <row r="28" spans="1:17" x14ac:dyDescent="0.25">
      <c r="A28" s="117" t="s">
        <v>10</v>
      </c>
      <c r="B28" s="118"/>
      <c r="C28" s="118"/>
      <c r="D28" s="22">
        <f>G15*0.000836</f>
        <v>6.8016960000000006</v>
      </c>
      <c r="E28" s="23" t="s">
        <v>7</v>
      </c>
    </row>
    <row r="29" spans="1:17" x14ac:dyDescent="0.25">
      <c r="A29" s="119" t="s">
        <v>12</v>
      </c>
      <c r="B29" s="120"/>
      <c r="C29" s="120"/>
      <c r="D29" s="26">
        <f>SUM(D27:D28)</f>
        <v>53.908865999999996</v>
      </c>
      <c r="E29" s="27" t="s">
        <v>7</v>
      </c>
    </row>
    <row r="30" spans="1:17" ht="18" thickBot="1" x14ac:dyDescent="0.3">
      <c r="A30" s="113" t="s">
        <v>14</v>
      </c>
      <c r="B30" s="114"/>
      <c r="C30" s="114"/>
      <c r="D30" s="28">
        <f>D29*1000/B12</f>
        <v>18.126720242098184</v>
      </c>
      <c r="E30" s="29" t="s">
        <v>36</v>
      </c>
    </row>
    <row r="31" spans="1:17" x14ac:dyDescent="0.25">
      <c r="A31" s="10"/>
      <c r="B31" s="10"/>
      <c r="C31" s="10"/>
      <c r="D31" s="30"/>
      <c r="E31" s="10"/>
    </row>
    <row r="32" spans="1:17" x14ac:dyDescent="0.25">
      <c r="A32" s="10"/>
      <c r="B32" s="10"/>
      <c r="C32" s="10"/>
      <c r="D32" s="30"/>
      <c r="E32" s="10"/>
    </row>
    <row r="35" spans="1:10" ht="20.25" customHeight="1" x14ac:dyDescent="0.25"/>
    <row r="37" spans="1:10" ht="15" customHeight="1" x14ac:dyDescent="0.25"/>
    <row r="38" spans="1:10" ht="15.75" customHeight="1" x14ac:dyDescent="0.25"/>
    <row r="41" spans="1:10" x14ac:dyDescent="0.25">
      <c r="J41" s="31">
        <f>E53</f>
        <v>8.1322208353962235E-3</v>
      </c>
    </row>
    <row r="42" spans="1:10" x14ac:dyDescent="0.25">
      <c r="J42" s="31"/>
    </row>
    <row r="43" spans="1:10" ht="15.75" customHeight="1" x14ac:dyDescent="0.25">
      <c r="J43" s="31">
        <f>J41</f>
        <v>8.1322208353962235E-3</v>
      </c>
    </row>
    <row r="44" spans="1:10" ht="15.75" customHeight="1" x14ac:dyDescent="0.25">
      <c r="J44" s="31"/>
    </row>
    <row r="45" spans="1:10" x14ac:dyDescent="0.25">
      <c r="J45" s="31">
        <f>J41</f>
        <v>8.1322208353962235E-3</v>
      </c>
    </row>
    <row r="47" spans="1:10" ht="27.75" customHeight="1" x14ac:dyDescent="0.25"/>
    <row r="48" spans="1:10" ht="21" x14ac:dyDescent="0.35">
      <c r="A48" s="46" t="s">
        <v>62</v>
      </c>
      <c r="B48" s="46"/>
    </row>
    <row r="50" spans="1:11" ht="18.75" x14ac:dyDescent="0.3">
      <c r="A50" s="105" t="s">
        <v>26</v>
      </c>
      <c r="B50" s="105"/>
      <c r="C50" s="105"/>
      <c r="D50" s="105"/>
      <c r="H50" s="45" t="s">
        <v>25</v>
      </c>
      <c r="J50" s="45"/>
      <c r="K50" s="45"/>
    </row>
    <row r="51" spans="1:11" x14ac:dyDescent="0.25">
      <c r="A51" s="4" t="s">
        <v>27</v>
      </c>
      <c r="B51" s="4" t="str">
        <f>B3</f>
        <v>Esempio_Sito1</v>
      </c>
    </row>
    <row r="52" spans="1:11" ht="15.75" thickBot="1" x14ac:dyDescent="0.3"/>
    <row r="53" spans="1:11" ht="21.75" customHeight="1" thickTop="1" thickBot="1" x14ac:dyDescent="0.3">
      <c r="A53" s="108" t="s">
        <v>13</v>
      </c>
      <c r="B53" s="109"/>
      <c r="D53" s="121" t="s">
        <v>24</v>
      </c>
      <c r="E53" s="123">
        <f>D29*1000/B12/B15</f>
        <v>8.1322208353962235E-3</v>
      </c>
      <c r="F53" s="103">
        <f>E53</f>
        <v>8.1322208353962235E-3</v>
      </c>
    </row>
    <row r="54" spans="1:11" ht="15.75" thickBot="1" x14ac:dyDescent="0.3">
      <c r="A54" s="16" t="s">
        <v>15</v>
      </c>
      <c r="B54" s="17">
        <v>4.1000000000000003E-3</v>
      </c>
      <c r="D54" s="122"/>
      <c r="E54" s="124"/>
      <c r="F54" s="104"/>
    </row>
    <row r="55" spans="1:11" ht="15.75" thickTop="1" x14ac:dyDescent="0.25">
      <c r="A55" s="20" t="s">
        <v>29</v>
      </c>
      <c r="B55" s="21">
        <v>6.0000000000000001E-3</v>
      </c>
    </row>
    <row r="56" spans="1:11" ht="18.75" customHeight="1" x14ac:dyDescent="0.25">
      <c r="A56" s="20" t="s">
        <v>16</v>
      </c>
      <c r="B56" s="21">
        <v>6.8999999999999999E-3</v>
      </c>
    </row>
    <row r="57" spans="1:11" x14ac:dyDescent="0.25">
      <c r="A57" s="20" t="s">
        <v>30</v>
      </c>
      <c r="B57" s="21">
        <v>7.7000000000000002E-3</v>
      </c>
    </row>
    <row r="58" spans="1:11" ht="15.75" thickBot="1" x14ac:dyDescent="0.3">
      <c r="A58" s="24" t="s">
        <v>17</v>
      </c>
      <c r="B58" s="25">
        <v>9.7000000000000003E-3</v>
      </c>
    </row>
    <row r="102" spans="1:2" ht="21" x14ac:dyDescent="0.35">
      <c r="A102" s="46" t="s">
        <v>63</v>
      </c>
    </row>
    <row r="106" spans="1:2" ht="15.75" thickBot="1" x14ac:dyDescent="0.3"/>
    <row r="107" spans="1:2" ht="15" customHeight="1" x14ac:dyDescent="0.25">
      <c r="A107" s="67" t="s">
        <v>67</v>
      </c>
      <c r="B107" s="68"/>
    </row>
    <row r="108" spans="1:2" x14ac:dyDescent="0.25">
      <c r="A108" s="69"/>
      <c r="B108" s="70"/>
    </row>
    <row r="109" spans="1:2" x14ac:dyDescent="0.25">
      <c r="A109" s="37" t="s">
        <v>45</v>
      </c>
      <c r="B109" s="52">
        <f t="shared" ref="B109:B121" si="0">(L9+P9)/($L$21+$P$21)</f>
        <v>0.11077356139730199</v>
      </c>
    </row>
    <row r="110" spans="1:2" x14ac:dyDescent="0.25">
      <c r="A110" s="37" t="s">
        <v>46</v>
      </c>
      <c r="B110" s="52">
        <f t="shared" si="0"/>
        <v>0.10334020396548277</v>
      </c>
    </row>
    <row r="111" spans="1:2" x14ac:dyDescent="0.25">
      <c r="A111" s="37" t="s">
        <v>47</v>
      </c>
      <c r="B111" s="52">
        <f t="shared" si="0"/>
        <v>9.9452400363015489E-2</v>
      </c>
    </row>
    <row r="112" spans="1:2" x14ac:dyDescent="0.25">
      <c r="A112" s="37" t="s">
        <v>48</v>
      </c>
      <c r="B112" s="52">
        <f t="shared" si="0"/>
        <v>6.6238790358554706E-2</v>
      </c>
    </row>
    <row r="113" spans="1:2" x14ac:dyDescent="0.25">
      <c r="A113" s="37" t="s">
        <v>49</v>
      </c>
      <c r="B113" s="52">
        <f t="shared" si="0"/>
        <v>6.4631370075833319E-2</v>
      </c>
    </row>
    <row r="114" spans="1:2" x14ac:dyDescent="0.25">
      <c r="A114" s="37" t="s">
        <v>50</v>
      </c>
      <c r="B114" s="52">
        <f t="shared" si="0"/>
        <v>7.6306317392441272E-2</v>
      </c>
    </row>
    <row r="115" spans="1:2" x14ac:dyDescent="0.25">
      <c r="A115" s="37" t="s">
        <v>51</v>
      </c>
      <c r="B115" s="52">
        <f t="shared" si="0"/>
        <v>8.932334528002954E-2</v>
      </c>
    </row>
    <row r="116" spans="1:2" x14ac:dyDescent="0.25">
      <c r="A116" s="37" t="s">
        <v>52</v>
      </c>
      <c r="B116" s="52">
        <f t="shared" si="0"/>
        <v>8.8158157850209959E-2</v>
      </c>
    </row>
    <row r="117" spans="1:2" x14ac:dyDescent="0.25">
      <c r="A117" s="37" t="s">
        <v>53</v>
      </c>
      <c r="B117" s="52">
        <f t="shared" si="0"/>
        <v>6.8561474212056425E-2</v>
      </c>
    </row>
    <row r="118" spans="1:2" x14ac:dyDescent="0.25">
      <c r="A118" s="37" t="s">
        <v>54</v>
      </c>
      <c r="B118" s="52">
        <f t="shared" si="0"/>
        <v>5.8832351448216455E-2</v>
      </c>
    </row>
    <row r="119" spans="1:2" x14ac:dyDescent="0.25">
      <c r="A119" s="37" t="s">
        <v>55</v>
      </c>
      <c r="B119" s="52">
        <f t="shared" si="0"/>
        <v>7.6390918459952925E-2</v>
      </c>
    </row>
    <row r="120" spans="1:2" x14ac:dyDescent="0.25">
      <c r="A120" s="37" t="s">
        <v>56</v>
      </c>
      <c r="B120" s="52">
        <f t="shared" si="0"/>
        <v>9.7991109196905138E-2</v>
      </c>
    </row>
    <row r="121" spans="1:2" ht="15.75" thickBot="1" x14ac:dyDescent="0.3">
      <c r="A121" s="36" t="s">
        <v>58</v>
      </c>
      <c r="B121" s="53">
        <f t="shared" si="0"/>
        <v>1</v>
      </c>
    </row>
    <row r="130" spans="4:8" ht="15.75" thickBot="1" x14ac:dyDescent="0.3"/>
    <row r="131" spans="4:8" ht="15.75" thickBot="1" x14ac:dyDescent="0.3">
      <c r="D131" s="63" t="s">
        <v>83</v>
      </c>
      <c r="E131" s="64"/>
    </row>
    <row r="132" spans="4:8" ht="15" customHeight="1" x14ac:dyDescent="0.25">
      <c r="D132" s="16" t="s">
        <v>15</v>
      </c>
      <c r="E132" s="17">
        <f>Calcoli!H22</f>
        <v>5.5443132108123419E-3</v>
      </c>
      <c r="G132" s="65" t="s">
        <v>85</v>
      </c>
    </row>
    <row r="133" spans="4:8" ht="15.75" thickBot="1" x14ac:dyDescent="0.3">
      <c r="D133" s="20" t="s">
        <v>29</v>
      </c>
      <c r="E133" s="21">
        <f>AVERAGE(E132,E134)</f>
        <v>1.0746807616318143E-2</v>
      </c>
      <c r="G133" s="66"/>
    </row>
    <row r="134" spans="4:8" ht="15.75" customHeight="1" thickBot="1" x14ac:dyDescent="0.3">
      <c r="D134" s="20" t="s">
        <v>16</v>
      </c>
      <c r="E134" s="21">
        <f>Calcoli!H23</f>
        <v>1.5949302021823944E-2</v>
      </c>
      <c r="F134" s="31">
        <f>G134</f>
        <v>1.2729065665509668E-2</v>
      </c>
      <c r="G134" s="51">
        <f>D29*1000/K27/B15</f>
        <v>1.2729065665509668E-2</v>
      </c>
      <c r="H134" s="31">
        <f>G134</f>
        <v>1.2729065665509668E-2</v>
      </c>
    </row>
    <row r="135" spans="4:8" ht="15.75" customHeight="1" x14ac:dyDescent="0.25">
      <c r="D135" s="20" t="s">
        <v>30</v>
      </c>
      <c r="E135" s="21">
        <f>AVERAGE(E134,E136)</f>
        <v>2.3321283221127712E-2</v>
      </c>
      <c r="G135" s="50"/>
    </row>
    <row r="136" spans="4:8" ht="15.75" thickBot="1" x14ac:dyDescent="0.3">
      <c r="D136" s="24" t="s">
        <v>17</v>
      </c>
      <c r="E136" s="25">
        <f>Calcoli!H24</f>
        <v>3.0693264420431479E-2</v>
      </c>
    </row>
    <row r="143" spans="4:8" ht="15.75" thickBot="1" x14ac:dyDescent="0.3"/>
    <row r="144" spans="4:8" ht="15.75" thickBot="1" x14ac:dyDescent="0.3">
      <c r="D144" s="63" t="s">
        <v>88</v>
      </c>
      <c r="E144" s="64"/>
    </row>
    <row r="145" spans="4:8" ht="17.25" customHeight="1" x14ac:dyDescent="0.25">
      <c r="D145" s="16" t="s">
        <v>15</v>
      </c>
      <c r="E145" s="17">
        <f>Calcoli!F24</f>
        <v>7.3315784099117227E-3</v>
      </c>
      <c r="G145" s="65" t="s">
        <v>84</v>
      </c>
    </row>
    <row r="146" spans="4:8" ht="15" customHeight="1" thickBot="1" x14ac:dyDescent="0.3">
      <c r="D146" s="20" t="s">
        <v>29</v>
      </c>
      <c r="E146" s="21">
        <f>AVERAGE(E145,E147)</f>
        <v>1.1427716884307918E-2</v>
      </c>
      <c r="G146" s="66"/>
    </row>
    <row r="147" spans="4:8" ht="19.5" thickBot="1" x14ac:dyDescent="0.3">
      <c r="D147" s="20" t="s">
        <v>16</v>
      </c>
      <c r="E147" s="21">
        <f>Calcoli!F25</f>
        <v>1.5523855358704113E-2</v>
      </c>
      <c r="F147" s="31">
        <f>G147</f>
        <v>2.4185224764468369E-2</v>
      </c>
      <c r="G147" s="51">
        <f>D29*1000/B15/K25</f>
        <v>2.4185224764468369E-2</v>
      </c>
      <c r="H147" s="31">
        <f>G147</f>
        <v>2.4185224764468369E-2</v>
      </c>
    </row>
    <row r="148" spans="4:8" x14ac:dyDescent="0.25">
      <c r="D148" s="20" t="s">
        <v>30</v>
      </c>
      <c r="E148" s="21">
        <f>AVERAGE(E147,E149)</f>
        <v>2.3741874293726872E-2</v>
      </c>
    </row>
    <row r="149" spans="4:8" ht="15.75" thickBot="1" x14ac:dyDescent="0.3">
      <c r="D149" s="24" t="s">
        <v>17</v>
      </c>
      <c r="E149" s="25">
        <f>Calcoli!F26</f>
        <v>3.1959893228749633E-2</v>
      </c>
    </row>
  </sheetData>
  <sheetProtection algorithmName="SHA-512" hashValue="FtN+8jR5vt6sKdrHfIcvo/UQTsXTxl/L1jVRHCGOyEWHyFKlulih9Q76tvkYq7ftlNorUj9+lsn3ZTkkJ4vHOg==" saltValue="WLErYx7YxpxM1k7XSAxP3g==" spinCount="100000" sheet="1" objects="1" scenarios="1"/>
  <mergeCells count="43">
    <mergeCell ref="F53:F54"/>
    <mergeCell ref="A50:D50"/>
    <mergeCell ref="A24:D24"/>
    <mergeCell ref="A20:B20"/>
    <mergeCell ref="A21:B21"/>
    <mergeCell ref="A53:B53"/>
    <mergeCell ref="A26:E26"/>
    <mergeCell ref="A30:C30"/>
    <mergeCell ref="A27:C27"/>
    <mergeCell ref="A28:C28"/>
    <mergeCell ref="A29:C29"/>
    <mergeCell ref="D53:D54"/>
    <mergeCell ref="E53:E54"/>
    <mergeCell ref="F11:H11"/>
    <mergeCell ref="F12:F14"/>
    <mergeCell ref="G12:G14"/>
    <mergeCell ref="H12:H14"/>
    <mergeCell ref="F15:F17"/>
    <mergeCell ref="G15:G17"/>
    <mergeCell ref="H15:H17"/>
    <mergeCell ref="A19:H19"/>
    <mergeCell ref="A12:A14"/>
    <mergeCell ref="C12:C14"/>
    <mergeCell ref="A15:A17"/>
    <mergeCell ref="C15:C17"/>
    <mergeCell ref="B12:B14"/>
    <mergeCell ref="B15:B17"/>
    <mergeCell ref="B3:D3"/>
    <mergeCell ref="O3:P3"/>
    <mergeCell ref="D131:E131"/>
    <mergeCell ref="G132:G133"/>
    <mergeCell ref="G145:G146"/>
    <mergeCell ref="D144:E144"/>
    <mergeCell ref="K25:L25"/>
    <mergeCell ref="A107:B108"/>
    <mergeCell ref="K26:M26"/>
    <mergeCell ref="K27:L27"/>
    <mergeCell ref="K24:M24"/>
    <mergeCell ref="K7:M8"/>
    <mergeCell ref="O7:Q8"/>
    <mergeCell ref="K5:L5"/>
    <mergeCell ref="A5:B5"/>
    <mergeCell ref="A11:C11"/>
  </mergeCells>
  <phoneticPr fontId="13" type="noConversion"/>
  <conditionalFormatting sqref="B54:B58">
    <cfRule type="colorScale" priority="29">
      <colorScale>
        <cfvo type="num" val="$B$55"/>
        <cfvo type="num" val="$B$58"/>
        <cfvo type="num" val="9.7099999999999999E-3"/>
        <color rgb="FF63BE7B"/>
        <color rgb="FFFFEB84"/>
        <color rgb="FFF8696B"/>
      </colorScale>
    </cfRule>
  </conditionalFormatting>
  <conditionalFormatting sqref="E53">
    <cfRule type="colorScale" priority="38">
      <colorScale>
        <cfvo type="num" val="$B$58"/>
        <cfvo type="num" val="$B$57"/>
        <cfvo type="num" val="$B$54"/>
        <color rgb="FF63BE7B"/>
        <color rgb="FFFFEB84"/>
        <color rgb="FFF8696B"/>
      </colorScale>
    </cfRule>
  </conditionalFormatting>
  <conditionalFormatting sqref="E132:E136">
    <cfRule type="colorScale" priority="5">
      <colorScale>
        <cfvo type="min"/>
        <cfvo type="max"/>
        <color rgb="FF63BE7B"/>
        <color rgb="FFFFEF9C"/>
      </colorScale>
    </cfRule>
    <cfRule type="colorScale" priority="8">
      <colorScale>
        <cfvo type="num" val="$B$55"/>
        <cfvo type="num" val="$B$58"/>
        <cfvo type="num" val="9.7099999999999999E-3"/>
        <color rgb="FF63BE7B"/>
        <color rgb="FFFFEB84"/>
        <color rgb="FFF8696B"/>
      </colorScale>
    </cfRule>
  </conditionalFormatting>
  <conditionalFormatting sqref="E145:E149">
    <cfRule type="colorScale" priority="2">
      <colorScale>
        <cfvo type="min"/>
        <cfvo type="max"/>
        <color rgb="FF63BE7B"/>
        <color rgb="FFFFEF9C"/>
      </colorScale>
    </cfRule>
    <cfRule type="colorScale" priority="7">
      <colorScale>
        <cfvo type="num" val="$B$55"/>
        <cfvo type="num" val="$B$58"/>
        <cfvo type="num" val="9.7099999999999999E-3"/>
        <color rgb="FF63BE7B"/>
        <color rgb="FFFFEB84"/>
        <color rgb="FFF8696B"/>
      </colorScale>
    </cfRule>
  </conditionalFormatting>
  <conditionalFormatting sqref="G147 G134">
    <cfRule type="colorScale" priority="4">
      <colorScale>
        <cfvo type="num" val="$E$136"/>
        <cfvo type="num" val="$E$135"/>
        <cfvo type="num" val="$E$132"/>
        <color rgb="FF63BE7B"/>
        <color rgb="FFFFEB84"/>
        <color rgb="FFF8696B"/>
      </colorScale>
    </cfRule>
  </conditionalFormatting>
  <pageMargins left="0.7" right="0.7" top="0.75" bottom="0.75" header="0.3" footer="0.3"/>
  <pageSetup paperSize="9" scale="60" fitToHeight="4" orientation="landscape" r:id="rId1"/>
  <drawing r:id="rId2"/>
  <extLst>
    <ext xmlns:x14="http://schemas.microsoft.com/office/spreadsheetml/2009/9/main" uri="{78C0D931-6437-407d-A8EE-F0AAD7539E65}">
      <x14:conditionalFormattings>
        <x14:conditionalFormatting xmlns:xm="http://schemas.microsoft.com/office/excel/2006/main">
          <x14:cfRule type="iconSet" priority="39" id="{C4D62632-DEAA-45AD-BD12-1EC3F716DA17}">
            <x14:iconSet iconSet="3Symbols2" custom="1">
              <x14:cfvo type="percent">
                <xm:f>0</xm:f>
              </x14:cfvo>
              <x14:cfvo type="num">
                <xm:f>$B$57</xm:f>
              </x14:cfvo>
              <x14:cfvo type="num" gte="0">
                <xm:f>$B$58</xm:f>
              </x14:cfvo>
              <x14:cfIcon iconSet="3Symbols2" iconId="2"/>
              <x14:cfIcon iconSet="3Symbols2" iconId="1"/>
              <x14:cfIcon iconSet="3Symbols2" iconId="0"/>
            </x14:iconSet>
          </x14:cfRule>
          <xm:sqref>F53</xm:sqref>
        </x14:conditionalFormatting>
        <x14:conditionalFormatting xmlns:xm="http://schemas.microsoft.com/office/excel/2006/main">
          <x14:cfRule type="cellIs" priority="40" operator="greaterThan" id="{F55126AB-B0F8-4B50-8130-BD89AF14A560}">
            <xm:f>Calcoli!#REF!</xm:f>
            <x14:dxf>
              <font>
                <color rgb="FF9C0006"/>
              </font>
              <fill>
                <patternFill>
                  <bgColor rgb="FFFFC7CE"/>
                </patternFill>
              </fill>
            </x14:dxf>
          </x14:cfRule>
          <xm:sqref>B109</xm:sqref>
        </x14:conditionalFormatting>
        <x14:conditionalFormatting xmlns:xm="http://schemas.microsoft.com/office/excel/2006/main">
          <x14:cfRule type="cellIs" priority="41" operator="greaterThan" id="{FFF6F270-6352-4506-9C4F-F53D8550854C}">
            <xm:f>Calcoli!#REF!</xm:f>
            <x14:dxf>
              <font>
                <color rgb="FF9C0006"/>
              </font>
              <fill>
                <patternFill>
                  <bgColor rgb="FFFFC7CE"/>
                </patternFill>
              </fill>
            </x14:dxf>
          </x14:cfRule>
          <xm:sqref>B110</xm:sqref>
        </x14:conditionalFormatting>
        <x14:conditionalFormatting xmlns:xm="http://schemas.microsoft.com/office/excel/2006/main">
          <x14:cfRule type="cellIs" priority="42" operator="greaterThan" id="{D2F80DFA-B750-45E4-BF8B-882856D50B90}">
            <xm:f>Calcoli!#REF!</xm:f>
            <x14:dxf>
              <font>
                <color rgb="FF9C0006"/>
              </font>
              <fill>
                <patternFill>
                  <bgColor rgb="FFFFC7CE"/>
                </patternFill>
              </fill>
            </x14:dxf>
          </x14:cfRule>
          <xm:sqref>B111</xm:sqref>
        </x14:conditionalFormatting>
        <x14:conditionalFormatting xmlns:xm="http://schemas.microsoft.com/office/excel/2006/main">
          <x14:cfRule type="cellIs" priority="43" operator="greaterThan" id="{9806F297-14FD-49F7-862B-0CC14A68B070}">
            <xm:f>Calcoli!#REF!</xm:f>
            <x14:dxf>
              <font>
                <color rgb="FF9C0006"/>
              </font>
              <fill>
                <patternFill>
                  <bgColor rgb="FFFFC7CE"/>
                </patternFill>
              </fill>
            </x14:dxf>
          </x14:cfRule>
          <xm:sqref>B112</xm:sqref>
        </x14:conditionalFormatting>
        <x14:conditionalFormatting xmlns:xm="http://schemas.microsoft.com/office/excel/2006/main">
          <x14:cfRule type="cellIs" priority="16" operator="greaterThan" id="{DBE1CA04-87D7-4861-8AAF-B42E03FA9437}">
            <xm:f>Calcoli!$P$11</xm:f>
            <x14:dxf>
              <font>
                <color rgb="FF9C0006"/>
              </font>
              <fill>
                <patternFill>
                  <bgColor rgb="FFFFC7CE"/>
                </patternFill>
              </fill>
            </x14:dxf>
          </x14:cfRule>
          <xm:sqref>B113</xm:sqref>
        </x14:conditionalFormatting>
        <x14:conditionalFormatting xmlns:xm="http://schemas.microsoft.com/office/excel/2006/main">
          <x14:cfRule type="cellIs" priority="15" operator="greaterThan" id="{059E4E86-B6C5-4CD2-9D5A-D28DC8ECDE53}">
            <xm:f>Calcoli!$P$12</xm:f>
            <x14:dxf>
              <font>
                <color rgb="FF9C0006"/>
              </font>
              <fill>
                <patternFill>
                  <bgColor rgb="FFFFC7CE"/>
                </patternFill>
              </fill>
            </x14:dxf>
          </x14:cfRule>
          <xm:sqref>B114</xm:sqref>
        </x14:conditionalFormatting>
        <x14:conditionalFormatting xmlns:xm="http://schemas.microsoft.com/office/excel/2006/main">
          <x14:cfRule type="cellIs" priority="14" operator="greaterThan" id="{0F67957C-1974-4F68-A798-2347042BC042}">
            <xm:f>Calcoli!$P$13</xm:f>
            <x14:dxf>
              <font>
                <color rgb="FF9C0006"/>
              </font>
              <fill>
                <patternFill>
                  <bgColor rgb="FFFFC7CE"/>
                </patternFill>
              </fill>
            </x14:dxf>
          </x14:cfRule>
          <xm:sqref>B115</xm:sqref>
        </x14:conditionalFormatting>
        <x14:conditionalFormatting xmlns:xm="http://schemas.microsoft.com/office/excel/2006/main">
          <x14:cfRule type="cellIs" priority="13" operator="greaterThan" id="{7360FDE3-0EC5-456F-A51B-447469D78652}">
            <xm:f>Calcoli!$P$14</xm:f>
            <x14:dxf>
              <font>
                <color rgb="FF9C0006"/>
              </font>
              <fill>
                <patternFill>
                  <bgColor rgb="FFFFC7CE"/>
                </patternFill>
              </fill>
            </x14:dxf>
          </x14:cfRule>
          <xm:sqref>B116</xm:sqref>
        </x14:conditionalFormatting>
        <x14:conditionalFormatting xmlns:xm="http://schemas.microsoft.com/office/excel/2006/main">
          <x14:cfRule type="cellIs" priority="12" operator="greaterThan" id="{06F9E59A-302B-485A-8ACE-7D8ACA0354EC}">
            <xm:f>Calcoli!$P$15</xm:f>
            <x14:dxf>
              <font>
                <color rgb="FF9C0006"/>
              </font>
              <fill>
                <patternFill>
                  <bgColor rgb="FFFFC7CE"/>
                </patternFill>
              </fill>
            </x14:dxf>
          </x14:cfRule>
          <xm:sqref>B117</xm:sqref>
        </x14:conditionalFormatting>
        <x14:conditionalFormatting xmlns:xm="http://schemas.microsoft.com/office/excel/2006/main">
          <x14:cfRule type="cellIs" priority="11" operator="greaterThan" id="{07462BB9-4315-4D63-9DDD-8081A049AE0C}">
            <xm:f>Calcoli!$P$16</xm:f>
            <x14:dxf>
              <font>
                <color rgb="FF9C0006"/>
              </font>
              <fill>
                <patternFill>
                  <bgColor rgb="FFFFC7CE"/>
                </patternFill>
              </fill>
            </x14:dxf>
          </x14:cfRule>
          <xm:sqref>B118</xm:sqref>
        </x14:conditionalFormatting>
        <x14:conditionalFormatting xmlns:xm="http://schemas.microsoft.com/office/excel/2006/main">
          <x14:cfRule type="cellIs" priority="10" operator="greaterThan" id="{557C94E5-F185-4154-8570-D014EFA74EB2}">
            <xm:f>Calcoli!$P$17</xm:f>
            <x14:dxf>
              <font>
                <color rgb="FF9C0006"/>
              </font>
              <fill>
                <patternFill>
                  <bgColor rgb="FFFFC7CE"/>
                </patternFill>
              </fill>
            </x14:dxf>
          </x14:cfRule>
          <xm:sqref>B119</xm:sqref>
        </x14:conditionalFormatting>
        <x14:conditionalFormatting xmlns:xm="http://schemas.microsoft.com/office/excel/2006/main">
          <x14:cfRule type="cellIs" priority="9" operator="greaterThan" id="{3DDC56B2-1D4E-4CC6-8B60-E3C4860230DD}">
            <xm:f>Calcoli!$P$18</xm:f>
            <x14:dxf>
              <font>
                <color rgb="FF9C0006"/>
              </font>
              <fill>
                <patternFill>
                  <bgColor rgb="FFFFC7CE"/>
                </patternFill>
              </fill>
            </x14:dxf>
          </x14:cfRule>
          <xm:sqref>B120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AEB8A-7F8B-4CF1-AB66-7700E011106C}">
  <dimension ref="A1"/>
  <sheetViews>
    <sheetView workbookViewId="0">
      <selection activeCell="J17" sqref="J17"/>
    </sheetView>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48B8F-B7B8-430E-B15D-D537EC57C48C}">
  <dimension ref="A1"/>
  <sheetViews>
    <sheetView workbookViewId="0">
      <selection activeCell="M16" sqref="M16"/>
    </sheetView>
  </sheetViews>
  <sheetFormatPr defaultRowHeight="15" x14ac:dyDescent="0.25"/>
  <sheetData/>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B8525-BE8A-4851-971C-972354691F59}">
  <dimension ref="A3:P32"/>
  <sheetViews>
    <sheetView topLeftCell="D1" workbookViewId="0">
      <selection activeCell="L9" sqref="L9"/>
    </sheetView>
  </sheetViews>
  <sheetFormatPr defaultRowHeight="15" x14ac:dyDescent="0.25"/>
  <cols>
    <col min="7" max="7" width="9.5703125" bestFit="1" customWidth="1"/>
  </cols>
  <sheetData>
    <row r="3" spans="1:16" ht="15.75" customHeight="1" thickBot="1" x14ac:dyDescent="0.3">
      <c r="F3" s="127" t="s">
        <v>44</v>
      </c>
      <c r="G3" s="127"/>
      <c r="H3" s="127"/>
      <c r="I3" s="127"/>
      <c r="J3" s="127"/>
    </row>
    <row r="4" spans="1:16" ht="15.75" thickBot="1" x14ac:dyDescent="0.3">
      <c r="A4" s="125" t="s">
        <v>13</v>
      </c>
      <c r="B4" s="126"/>
      <c r="F4" s="127"/>
      <c r="G4" s="127"/>
      <c r="H4" s="127"/>
      <c r="I4" s="127"/>
      <c r="J4" s="127"/>
    </row>
    <row r="5" spans="1:16" ht="17.25" x14ac:dyDescent="0.25">
      <c r="A5" s="16" t="s">
        <v>15</v>
      </c>
      <c r="B5" s="17">
        <v>4.1000000000000003E-3</v>
      </c>
      <c r="F5" s="41" t="s">
        <v>45</v>
      </c>
      <c r="G5" s="43">
        <v>1976</v>
      </c>
      <c r="H5" s="41" t="s">
        <v>6</v>
      </c>
      <c r="I5" s="56">
        <f>G5*'Verifica IPE preliminare'!$E$21</f>
        <v>19226.699336000001</v>
      </c>
      <c r="J5" s="56" t="s">
        <v>5</v>
      </c>
      <c r="M5" s="56"/>
      <c r="N5" s="128" t="s">
        <v>86</v>
      </c>
      <c r="O5" s="128"/>
      <c r="P5" s="128"/>
    </row>
    <row r="6" spans="1:16" ht="17.25" x14ac:dyDescent="0.25">
      <c r="A6" s="20" t="s">
        <v>16</v>
      </c>
      <c r="B6" s="21">
        <f>0.0069-B5</f>
        <v>2.7999999999999995E-3</v>
      </c>
      <c r="F6" s="41" t="s">
        <v>46</v>
      </c>
      <c r="G6" s="43">
        <v>2005</v>
      </c>
      <c r="H6" s="41" t="s">
        <v>6</v>
      </c>
      <c r="I6" s="56">
        <f>G6*'Verifica IPE preliminare'!$E$21</f>
        <v>19508.872555000002</v>
      </c>
      <c r="J6" s="56" t="s">
        <v>5</v>
      </c>
      <c r="M6" s="56"/>
      <c r="N6" s="56" t="s">
        <v>15</v>
      </c>
      <c r="O6" s="56" t="s">
        <v>16</v>
      </c>
      <c r="P6" s="56" t="s">
        <v>17</v>
      </c>
    </row>
    <row r="7" spans="1:16" ht="18" thickBot="1" x14ac:dyDescent="0.3">
      <c r="A7" s="24" t="s">
        <v>17</v>
      </c>
      <c r="B7" s="25">
        <f>0.0097-0.0069</f>
        <v>2.8000000000000004E-3</v>
      </c>
      <c r="F7" s="41" t="s">
        <v>47</v>
      </c>
      <c r="G7" s="43">
        <v>1914</v>
      </c>
      <c r="H7" s="41" t="s">
        <v>57</v>
      </c>
      <c r="I7" s="56">
        <f>G7*'Verifica IPE preliminare'!$E$21</f>
        <v>18623.432454000002</v>
      </c>
      <c r="J7" s="56" t="s">
        <v>5</v>
      </c>
      <c r="M7" s="56" t="s">
        <v>68</v>
      </c>
      <c r="N7" s="57">
        <v>0.10910877414449284</v>
      </c>
      <c r="O7" s="57">
        <v>0.14383972975704942</v>
      </c>
      <c r="P7" s="57">
        <v>0.21076950256621654</v>
      </c>
    </row>
    <row r="8" spans="1:16" ht="17.25" x14ac:dyDescent="0.25">
      <c r="A8" s="16" t="s">
        <v>21</v>
      </c>
      <c r="B8" s="17">
        <f>0.0097-0.0069</f>
        <v>2.8000000000000004E-3</v>
      </c>
      <c r="F8" s="41" t="s">
        <v>48</v>
      </c>
      <c r="G8" s="43">
        <v>686</v>
      </c>
      <c r="H8" s="41" t="s">
        <v>57</v>
      </c>
      <c r="I8" s="56">
        <f>G8*'Verifica IPE preliminare'!$E$21</f>
        <v>6674.856146000001</v>
      </c>
      <c r="J8" s="56" t="s">
        <v>5</v>
      </c>
      <c r="M8" s="56" t="s">
        <v>69</v>
      </c>
      <c r="N8" s="57">
        <v>9.3656157981197724E-2</v>
      </c>
      <c r="O8" s="57">
        <v>0.13084035678280964</v>
      </c>
      <c r="P8" s="57">
        <v>0.1795728261440904</v>
      </c>
    </row>
    <row r="9" spans="1:16" ht="17.25" x14ac:dyDescent="0.25">
      <c r="A9" s="16" t="s">
        <v>22</v>
      </c>
      <c r="B9" s="17">
        <v>4.1000000000000003E-3</v>
      </c>
      <c r="F9" s="41" t="s">
        <v>49</v>
      </c>
      <c r="G9" s="43">
        <v>0</v>
      </c>
      <c r="H9" s="41" t="s">
        <v>57</v>
      </c>
      <c r="I9" s="56">
        <f>G9*'Verifica IPE preliminare'!$E$21</f>
        <v>0</v>
      </c>
      <c r="J9" s="56" t="s">
        <v>5</v>
      </c>
      <c r="M9" s="56" t="s">
        <v>70</v>
      </c>
      <c r="N9" s="57">
        <v>6.285717760548036E-2</v>
      </c>
      <c r="O9" s="57">
        <v>9.5856795431503619E-2</v>
      </c>
      <c r="P9" s="57">
        <v>0.11025761703263028</v>
      </c>
    </row>
    <row r="10" spans="1:16" ht="17.25" x14ac:dyDescent="0.25">
      <c r="A10" s="16"/>
      <c r="B10" s="17"/>
      <c r="F10" s="41" t="s">
        <v>50</v>
      </c>
      <c r="G10" s="43">
        <v>0</v>
      </c>
      <c r="H10" s="41" t="s">
        <v>57</v>
      </c>
      <c r="I10" s="56">
        <f>G10*'Verifica IPE preliminare'!$E$21</f>
        <v>0</v>
      </c>
      <c r="J10" s="56" t="s">
        <v>5</v>
      </c>
      <c r="M10" s="56" t="s">
        <v>71</v>
      </c>
      <c r="N10" s="57">
        <v>1.6684923830817336E-2</v>
      </c>
      <c r="O10" s="57">
        <v>5.0563533497790768E-2</v>
      </c>
      <c r="P10" s="57">
        <v>6.6238790358554706E-2</v>
      </c>
    </row>
    <row r="11" spans="1:16" ht="17.25" x14ac:dyDescent="0.25">
      <c r="A11" s="16"/>
      <c r="B11" s="17"/>
      <c r="F11" s="41" t="s">
        <v>51</v>
      </c>
      <c r="G11" s="43">
        <v>0</v>
      </c>
      <c r="H11" s="41" t="s">
        <v>57</v>
      </c>
      <c r="I11" s="56">
        <f>G11*'Verifica IPE preliminare'!$E$21</f>
        <v>0</v>
      </c>
      <c r="J11" s="56" t="s">
        <v>5</v>
      </c>
      <c r="M11" s="56" t="s">
        <v>72</v>
      </c>
      <c r="N11" s="57">
        <v>2.5127662245399258E-2</v>
      </c>
      <c r="O11" s="57">
        <v>4.5740204443526132E-2</v>
      </c>
      <c r="P11" s="57">
        <v>6.4631370075833319E-2</v>
      </c>
    </row>
    <row r="12" spans="1:16" ht="17.25" x14ac:dyDescent="0.25">
      <c r="A12" s="16" t="s">
        <v>23</v>
      </c>
      <c r="B12" s="17">
        <v>1E-3</v>
      </c>
      <c r="F12" s="41" t="s">
        <v>52</v>
      </c>
      <c r="G12" s="43">
        <v>0</v>
      </c>
      <c r="H12" s="41" t="s">
        <v>57</v>
      </c>
      <c r="I12" s="56">
        <f>G12*'Verifica IPE preliminare'!$E$21</f>
        <v>0</v>
      </c>
      <c r="J12" s="56" t="s">
        <v>5</v>
      </c>
      <c r="M12" s="56" t="s">
        <v>73</v>
      </c>
      <c r="N12" s="57">
        <v>3.546044674364561E-2</v>
      </c>
      <c r="O12" s="57">
        <v>5.9264064273274145E-2</v>
      </c>
      <c r="P12" s="57">
        <v>8.642374955873329E-2</v>
      </c>
    </row>
    <row r="13" spans="1:16" ht="17.25" x14ac:dyDescent="0.25">
      <c r="F13" s="41" t="s">
        <v>53</v>
      </c>
      <c r="G13" s="43">
        <v>0</v>
      </c>
      <c r="H13" s="41" t="s">
        <v>57</v>
      </c>
      <c r="I13" s="56">
        <f>G13*'Verifica IPE preliminare'!$E$21</f>
        <v>0</v>
      </c>
      <c r="J13" s="56" t="s">
        <v>5</v>
      </c>
      <c r="M13" s="56" t="s">
        <v>74</v>
      </c>
      <c r="N13" s="57">
        <v>3.8099897472137031E-2</v>
      </c>
      <c r="O13" s="57">
        <v>7.1524823160659057E-2</v>
      </c>
      <c r="P13" s="57">
        <v>8.9522386927370357E-2</v>
      </c>
    </row>
    <row r="14" spans="1:16" ht="17.25" x14ac:dyDescent="0.25">
      <c r="F14" s="41" t="s">
        <v>54</v>
      </c>
      <c r="G14" s="43">
        <v>0</v>
      </c>
      <c r="H14" s="41" t="s">
        <v>57</v>
      </c>
      <c r="I14" s="56">
        <f>G14*'Verifica IPE preliminare'!$E$21</f>
        <v>0</v>
      </c>
      <c r="J14" s="56" t="s">
        <v>5</v>
      </c>
      <c r="M14" s="56" t="s">
        <v>75</v>
      </c>
      <c r="N14" s="57">
        <v>3.572922376290847E-2</v>
      </c>
      <c r="O14" s="57">
        <v>7.0466869453212885E-2</v>
      </c>
      <c r="P14" s="57">
        <v>8.8158157850209959E-2</v>
      </c>
    </row>
    <row r="15" spans="1:16" ht="17.25" x14ac:dyDescent="0.25">
      <c r="F15" s="41" t="s">
        <v>55</v>
      </c>
      <c r="G15" s="43">
        <v>0</v>
      </c>
      <c r="H15" s="41" t="s">
        <v>57</v>
      </c>
      <c r="I15" s="56">
        <f>G15*'Verifica IPE preliminare'!$E$21</f>
        <v>0</v>
      </c>
      <c r="J15" s="56" t="s">
        <v>5</v>
      </c>
      <c r="M15" s="56" t="s">
        <v>76</v>
      </c>
      <c r="N15" s="57">
        <v>3.3456698965208476E-2</v>
      </c>
      <c r="O15" s="57">
        <v>5.9523239242501601E-2</v>
      </c>
      <c r="P15" s="57">
        <v>7.5411595208409551E-2</v>
      </c>
    </row>
    <row r="16" spans="1:16" ht="17.25" x14ac:dyDescent="0.25">
      <c r="F16" s="41" t="s">
        <v>56</v>
      </c>
      <c r="G16" s="43">
        <v>1555</v>
      </c>
      <c r="H16" s="41" t="s">
        <v>57</v>
      </c>
      <c r="I16" s="56">
        <f>G16*'Verifica IPE preliminare'!$E$21</f>
        <v>15130.322605000001</v>
      </c>
      <c r="J16" s="56" t="s">
        <v>5</v>
      </c>
      <c r="M16" s="56" t="s">
        <v>77</v>
      </c>
      <c r="N16" s="57">
        <v>3.6309057332554184E-2</v>
      </c>
      <c r="O16" s="57">
        <v>5.3883899734623777E-2</v>
      </c>
      <c r="P16" s="57">
        <v>6.0772096554674929E-2</v>
      </c>
    </row>
    <row r="17" spans="4:16" ht="17.25" x14ac:dyDescent="0.25">
      <c r="F17" s="41" t="s">
        <v>58</v>
      </c>
      <c r="G17" s="42">
        <f>SUM(G5:G16)</f>
        <v>8136</v>
      </c>
      <c r="H17" s="41" t="s">
        <v>57</v>
      </c>
      <c r="I17" s="56">
        <f>G17*'Verifica IPE preliminare'!$E$21</f>
        <v>79164.183096000008</v>
      </c>
      <c r="J17" s="56" t="s">
        <v>5</v>
      </c>
      <c r="M17" s="56" t="s">
        <v>78</v>
      </c>
      <c r="N17" s="57">
        <v>7.6390918459952925E-2</v>
      </c>
      <c r="O17" s="57">
        <v>8.6313606098003953E-2</v>
      </c>
      <c r="P17" s="57">
        <v>0.10175045423935715</v>
      </c>
    </row>
    <row r="18" spans="4:16" x14ac:dyDescent="0.25">
      <c r="M18" s="56" t="s">
        <v>79</v>
      </c>
      <c r="N18" s="57">
        <v>9.7991109196905138E-2</v>
      </c>
      <c r="O18" s="57">
        <v>0.13218287812504498</v>
      </c>
      <c r="P18" s="57">
        <v>0.16248778801043096</v>
      </c>
    </row>
    <row r="21" spans="4:16" x14ac:dyDescent="0.25">
      <c r="D21" s="49" t="s">
        <v>80</v>
      </c>
      <c r="H21" t="s">
        <v>81</v>
      </c>
    </row>
    <row r="22" spans="4:16" x14ac:dyDescent="0.25">
      <c r="D22">
        <v>7.3315784099117227E-3</v>
      </c>
      <c r="H22">
        <v>5.5443132108123419E-3</v>
      </c>
    </row>
    <row r="23" spans="4:16" x14ac:dyDescent="0.25">
      <c r="D23">
        <v>9.8055853571816058E-3</v>
      </c>
      <c r="H23">
        <v>1.5949302021823944E-2</v>
      </c>
    </row>
    <row r="24" spans="4:16" x14ac:dyDescent="0.25">
      <c r="D24">
        <v>1.2317852386775506E-2</v>
      </c>
      <c r="E24" t="s">
        <v>64</v>
      </c>
      <c r="F24">
        <f>MIN(D22:D32)</f>
        <v>7.3315784099117227E-3</v>
      </c>
      <c r="H24">
        <v>3.0693264420431479E-2</v>
      </c>
    </row>
    <row r="25" spans="4:16" x14ac:dyDescent="0.25">
      <c r="D25">
        <v>2.2750513409459831E-2</v>
      </c>
      <c r="E25" t="s">
        <v>65</v>
      </c>
      <c r="F25">
        <f>AVERAGE(D22:D32)</f>
        <v>1.5523855358704113E-2</v>
      </c>
    </row>
    <row r="26" spans="4:16" x14ac:dyDescent="0.25">
      <c r="D26">
        <v>9.9641968018746394E-3</v>
      </c>
      <c r="E26" t="s">
        <v>66</v>
      </c>
      <c r="F26">
        <f>MAX(D22:D32)</f>
        <v>3.1959893228749633E-2</v>
      </c>
    </row>
    <row r="27" spans="4:16" x14ac:dyDescent="0.25">
      <c r="D27">
        <v>1.6851562764505789E-2</v>
      </c>
    </row>
    <row r="28" spans="4:16" x14ac:dyDescent="0.25">
      <c r="D28">
        <v>1.6559370058889942E-2</v>
      </c>
    </row>
    <row r="29" spans="4:16" x14ac:dyDescent="0.25">
      <c r="D29">
        <v>2.0554531369295626E-2</v>
      </c>
    </row>
    <row r="30" spans="4:16" x14ac:dyDescent="0.25">
      <c r="D30">
        <v>9.1268852596037963E-3</v>
      </c>
    </row>
    <row r="31" spans="4:16" x14ac:dyDescent="0.25">
      <c r="D31">
        <v>1.354043989949719E-2</v>
      </c>
    </row>
    <row r="32" spans="4:16" x14ac:dyDescent="0.25">
      <c r="D32">
        <v>3.1959893228749633E-2</v>
      </c>
    </row>
  </sheetData>
  <mergeCells count="3">
    <mergeCell ref="A4:B4"/>
    <mergeCell ref="F3:J4"/>
    <mergeCell ref="N5:P5"/>
  </mergeCells>
  <phoneticPr fontId="13" type="noConversion"/>
  <conditionalFormatting sqref="B5:B12">
    <cfRule type="colorScale" priority="1">
      <colorScale>
        <cfvo type="num" val="$B$64"/>
        <cfvo type="num" val="$B$67"/>
        <cfvo type="num" val="9.7099999999999999E-3"/>
        <color rgb="FF63BE7B"/>
        <color rgb="FFFFEB84"/>
        <color rgb="FFF8696B"/>
      </colorScale>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T o u r   x m l n s : x s i = " h t t p : / / w w w . w 3 . o r g / 2 0 0 1 / X M L S c h e m a - i n s t a n c e "   x m l n s : x s d = " h t t p : / / w w w . w 3 . o r g / 2 0 0 1 / X M L S c h e m a "   N a m e = " T o u r   1 "   D e s c r i p t i o n = " I n s e r i r e   q u i   u n a   d e s c r i z i o n e   d e l   t o u r "   x m l n s = " h t t p : / / m i c r o s o f t . d a t a . v i s u a l i z a t i o n . e n g i n e . t o u r s / 1 . 0 " > < S c e n e s > < S c e n e   C u s t o m M a p G u i d = " 0 0 0 0 0 0 0 0 - 0 0 0 0 - 0 0 0 0 - 0 0 0 0 - 0 0 0 0 0 0 0 0 0 0 0 0 "   C u s t o m M a p I d = " 0 0 0 0 0 0 0 0 - 0 0 0 0 - 0 0 0 0 - 0 0 0 0 - 0 0 0 0 0 0 0 0 0 0 0 0 "   S c e n e I d = " 2 2 9 f 6 f a 4 - e 5 3 d - 4 5 2 4 - a 5 c e - 3 7 0 5 e a 0 a 2 5 5 7 " > < T r a n s i t i o n > M o v e T o < / T r a n s i t i o n > < E f f e c t > S t a t i o n < / E f f e c t > < T h e m e > B i n g R o a d < / T h e m e > < T h e m e W i t h L a b e l > f a l s e < / T h e m e W i t h L a b e l > < F l a t M o d e E n a b l e d > f a l s e < / F l a t M o d e E n a b l e d > < D u r a t i o n > 1 0 0 0 0 0 0 0 0 < / D u r a t i o n > < T r a n s i t i o n D u r a t i o n > 3 0 0 0 0 0 0 0 < / T r a n s i t i o n D u r a t i o n > < S p e e d > 0 . 5 < / S p e e d > < F r a m e > < C a m e r a > < L a t i t u d e > 1 4 . 5 7 3 8 9 9 8 3 0 4 9 2 8 5 6 < / L a t i t u d e > < L o n g i t u d e > 2 2 . 0 4 5 2 4 5 3 4 6 2 5 8 7 6 < / L o n g i t u d e > < R o t a t i o n > 0 < / R o t a t i o n > < P i v o t A n g l e > - 1 . 0 6 0 7 5 2 0 6 6 4 5 3 6 0 5 < / P i v o t A n g l e > < D i s t a n c e > 0 . 0 4 6 0 7 9 9 9 9 9 9 9 9 9 9 9 9 6 < / D i s t a n c e > < / C a m e r a > < I m a g e > i V B O R w 0 K G g o A A A A N S U h E U g A A A N Q A A A B 1 C A Y A A A A 2 n s 9 T A A A A A X N S R 0 I A r s 4 c 6 Q A A A A R n Q U 1 B A A C x j w v 8 Y Q U A A A A J c E h Z c w A A A y U A A A M l A W Z Z 9 g I A A B q q S U R B V H h e 7 Z 3 Z k x v X d c Z P N 5 b G j g F m I T n D T Z t J y V G 0 m Z Z E x y V r o e 3 I t l x 2 / q G 8 p v K Q 9 1 T y m k r l w V Y o y S q t N C m K F i X R s k V F I i m J o j k L Z 1 + A w d 4 A c r 4 L 3 C E G b A w a Q G O d + 5 v q A q b 7 d q P 7 9 v n u O X f p 2 9 r / n v + o T A q F w h H 0 6 q d C o X A A 7 e y F y 8 p D K R Q O o T y U Q u E g S l A K h Y N w y P e x C v k U C o f Q X v t A C U q h c A o V 8 i k U D s I e 6 h P l o R Q K h 9 B e v 6 g E 1 S m 6 p p H X 4 y K N P 6 0 4 G B + j q X i U x s I B / q + a 3 e U W s 7 0 m v d v l q n 4 j M o t F v o s 1 v 3 v P O W i 8 a 5 m + m 1 + m u Z X 1 6 r r d F I s l P k 6 J S q 2 e k + I e 9 q 2 g X H o l 2 p 0 c C w t j 9 / s 8 w m h h r E H D S 2 5 3 x W h h j L U m i v + t a L S + E a 2 m b 5 V G 4 m 5 E o / S 1 6 0 u l E h X M I q V T 2 7 S + v k G L S 8 s U n 5 y i Q D h C Z o l o c W 2 T t j M 5 k b b I a f c j Q y 8 o 3 H A Y p + H W a T I W o V L R J D O f p 0 P j Y 7 y + R B o v 5 V K Z w p G I S A e j C A a D 5 P V 6 d h k 1 v t c b l V 2 j r z + O / M S C 3 8 v z + R T y B f Y C J p 8 f P A G f E y f D z + F T 1 9 n D e Q 3 x v 4 s F j X 3 8 f r / 4 j n O S S 7 e x + x u N 0 q X T a V p Y u E N j 0 S i F w i H a Y N E F Q 0 E K B A I i D 5 A f P v 6 O Q i u d z d P G d p p S m S x l 8 y Z t J F O U z R W G 3 k t q r 3 / 4 6 c B d A b y H 2 6 V R 0 O + j y Z C f J t i L h I M V A w O 1 R i u p / S 6 x W i f Z a 5 v E T h o 7 O H W c e o o c 7 m E p F A q U S q X I Z O 9 R K n E I y D 5 1 b C x K H o 9 H 5 J n M N 7 3 q l T v F j v C Q J p l M 0 u z s L M 3 M z F C E C z S 5 n 9 X + c h 3 y C t 9 N 0 x T 7 c 1 F C w X C Y V l d X K V k o 0 / J W S n i / H I s Q B U 9 3 c r Z 9 t D d 6 L C i X S 6 d 4 O E g T k Q B N c q j l 8 7 h 3 w q 9 a w 7 M y Q r v r a m m 2 X W I 3 n R 2 c P J b T y H O D w U K M u V y e t r a 2 h N j g K c N s v D 6 f T 4 i x 3 v B h 4 N / d v E U 6 3 0 N s j 0 Y 5 I m D v D 3 A P I / y / 2 + 0 W x 8 K + U s g A H m p 2 d k 7 s d / j w z K 5 t t V i J D d S v t 0 q H A m V x c Y m M c J S + m V 2 k b b 4 2 1 A 9 7 i a O C w g 0 Z C w Z o e n K M I g E f R d i r 4 L J r D a z e 2 K y M b y + D 3 G s b a L b d i n b 2 s U s 3 j 9 0 O j Q x 2 L x A y o / E j w y F d L p + j z c 0 t u n H j a 3 r i i c d p Y m K c w 1 W v S G f 3 2 L V 5 Y s d r 2 h U Z q F 9 X + z + + 5 w s m F f h 6 N h P b t L C W o P X k 9 k 6 h 4 A Q s q C u 2 j 2 a w N / E Z X M J M x O j w 1 J g o l W T m 1 G Z S o + 8 S q 3 W g 0 X p J s + 2 1 t J L W i k 7 3 3 w 9 s b m 7 S R x 9 9 T E 8 + + Q T F 4 z H h f e z S S C R W N E v b a L v V + t p 1 V t / x i Z B y Y W W T b q 9 s s A c v U I 6 9 u V 1 z 0 N 6 4 d F d Q b n b l h + J j X G c J c V j m p 5 W l J a 7 A h 4 R r l 9 Q b W r P / J X s Z q F 3 j t Z u u l n b 2 s U O 3 j j s o W B m j F Q g d E T K + 9 + 4 5 e u n M C 6 K u h L C v E X a P W 4 + d / f Z K 0 2 h b / f p G / 9 d + Q n A r X J e b Z 8 G t s a d D l 4 N E K 5 l Z Y R k w E G Q M Y u o g h 2 1 o Z c L O 9 Y Z j Z U h 7 G Z c d w 7 O T R t J K 2 k Y 4 c Q z F b t D C B / v 5 7 L O / 0 u n T z 3 A h H L U V z j W j 3 s D 3 w k 7 a v d J Y b a t f 1 + j / n U 8 z n 2 b 7 2 m 1 g j Q y u 1 f W S Z t v r a T V 9 L Z 3 s 2 w q 9 + p 1 + Y W V c z U C e Q F Q 3 r n 9 N 4 U i Y Z m a m h c f a i 3 Z + p x a 7 + 9 t J t 1 c a q 2 3 1 6 / C / l s 9 u 7 1 h G I y N p Z j y t G F c 7 h t j O P s 3 o x j E V F d C i t 7 2 9 T W + 9 9 Q 6 d O f O i 6 P d D X 1 S n 2 B F F P a 3 s 0 y x t o + 2 1 6 7 V c J i k s y y n R t G q o T h r 2 o I l k 0 M 5 H 0 o 5 h t g O 8 1 c b G B n 1 x 9 U v 6 0 T 8 8 K 5 r k r e p X T p 5 P O 8 e y s 0 + z N H K 7 l k 0 n d t 3 1 Q R Z O P w x 0 U E X R T 1 o x W u m t L l y 4 S I 8 / / h j F Y m O 7 O n n t 0 E r a R r R z D D v 7 1 K f R M q k t S 4 v p t W C 6 b b h K G P 0 F 3 g q j O d 5 9 5 x z 9 6 p W X R Q i I D m S n 6 F R 0 r e 7 f K L 2 W 3 t 6 0 b W m d G G W 3 D F o J Z X i Q 3 u r K l c / o / v u P 0 / j 4 u P B W t a 2 B n Q q j E Z 0 c t 5 V 9 L Q U 1 a M I Z B t E M u 7 C 7 Z c j 1 Y P x d I p F g b 5 W m c + / / k X 7 + j z 8 V X T R o u G h G N 8 7 R a a F p q e R G y 5 b g t P E M i j E O u y j 6 R T t G i X 6 r b D Z L F 8 5 f p O / / 3 S P s r e J N O 4 W b 4 b T g 2 j n e n o J y 0 s D 6 Z a x K J I N F r Z F i l D w G 3 G L 5 8 O K f 6 K c / e 4 k M w x C t g U 7 j p N j 2 O p Y Q l F N G 1 2 v j V W I Z D V C v y u V y 9 P Z b 7 9 K z p 5 8 W o y w g q l b G B n a C o 2 L b T q y 3 Z Z W 9 M u Z O f w d h h e 5 y V x 4 r a D H f 7 i R c d C B c 3 N k v m d U p Y J Q o X 9 D I 6 y 6 T q 1 q X 3 s p q F P X 1 T t z I E 5 T q q H c 0 e g x i G E H d a n V 1 j W 7 e v E k / / O E p M Y q 9 v i X Q S e P f i 3 Z / Z 0 9 B D Y t o 9 g L P / G Q y G Q q F Q t U 1 e 7 O R 1 m j M j 4 f c c F 6 V d f h I 5 T U q F D W K + U u 7 t u V M j Q w W F 5 5 T K Z h c 6 S 5 j / G M l P U Q X N s q E s Z M Y P u m t 2 n 5 l 3 z K t p 1 3 V 4 1 U O l i 3 o Q p x T o b v r Q C K n U 9 C L R y i I X F Q Q r W V 2 R h 7 0 y v i c B v f s k 0 8 + p a e e e r J r I 9 g 7 Y a / f E Y K C Q Z t p P O l Z J n e g / U r h X v R K n F b A S 6 E k 7 y S E k O e f Z 1 F 5 X G V a Y z F M B J B n v Q N 1 j q J p k s / v r 6 7 p H f 0 Q 5 9 L S k r h n 8 X i 8 u q Z 9 u n 3 + 8 v i 6 N B R 3 w O W Y m H D M + q W f Q E z w U o 2 w O t / 6 R e J l M Z X Z C 3 n 1 u w K T d P M q 4 Z X Q 5 N w P M Q G r P K l f n O b A g Q N C U J 9 / f l V c e y d 0 + 3 z l M b X k 1 l r b R 3 b 6 p J y m 9 v z s e C m I Y 5 v D K x D 2 l c h T F U 2 / c c L D D h K t e g v c x 2 + + / Z Y m x s c p F o t V 1 3 a P T r y Z L U E N q n B a O S 8 8 C C f 6 P v S Y q N O g T u J m b y O z r s i H 8 s J B 8 + d S 0 k V R F h T S o R 6 E e p G b x e X h O h D X k H Y a I 8 B 6 W q c o 1 7 l c 1 T q P W a r U o T Y y O t e F O g s J U Z d A 4 w N a v R r d Z P z q B p 8 D z i 9 S b R j J c r 2 u w D 8 t P C m f P + p 2 u D 5 s b 7 V h p h 8 0 u t a 1 t T W O N L J i T o p + Y E d o l o L a y 1 B h m H C / B b M g 5 h r A s B G 0 x D j x M F k j 7 A q n y M Y M w 4 H R w M D q y X B J j y m s 7 J T 0 2 D u T 1 8 R 8 c x 6 9 y J n J d Z g i X y v v i i n 7 7 N i l P G 9 8 Y p E z F C G v 8 L 8 8 D 6 z D g n x E G r k f W i b x P 6 8 g j f d B 3 i M N t i O E 5 d w n z e U h n + F m 4 e C k N M q z e F C / m w x i E p a K E a C g q L U F N H K g A E C h A l A I 4 D e q U x E O L L g W F I p X r v y Z T p 3 6 g a N j A d v B S m B a Y n P 1 X s u z A D c c Q k L H m w R x P Z C T d H S K N C Q 7 I C W S p / M 6 F W D 0 b A x o W c N 8 G 5 t c Y o e M M g W 8 J d H K B n H h 0 v N 8 D f l c 9 p 6 O Q x w L T e I 6 G 1 k 2 l y P d 3 B b X i R t m 1 S w t x 6 R l + P L j 0 Q A b r i n W I T 1 E g H 2 s 9 u s F y E O r G 4 3 1 u I f A J I P z Z n d e 4 7 8 8 C 3 A 1 q Y u u A r O E w m N 3 m k F i f m G B C x J D j A e 0 4 z l 6 R V N B 4 S a g l L Q q D W B E u F E Q V C s X 1 Y p w g K j b s H A i R p H F U V 3 Z B h A b S v Z k 3 k v x E B u 9 V q I c C w z n 0 0 g 8 o w Y K R e k F c c / w C Y + J B f / L + 4 j 1 M h p B e p k 3 + D Q 5 D M h k 0 h Q K B v p a r 1 t f X x f 9 V g 8 9 9 K C l / V m t 6 z a W g k J m o i K M z N p r b J X M d P R y I x 3 E h 8 8 S 3 w C d M x 7 r U R p m O Q x x u Q 3 2 J B r 5 + H A u j s n w o + i / g e / I F j T K m Z W S M c f i 4 c O K p m k f + n f a J M l h T Z Y L Z P Q p u b S i u B 4 Y h + b y C m + G a + t H h o 8 a K 2 t b 9 N n V a 3 Q g H u Q b 6 6 W F p I + O x s t 0 b J o 9 B 4 e j C F U 9 X O n E F H N 5 D i X S O Z O u L Z R o Y 3 2 V v X y y M o E p R x A u D w o 0 D 6 U y O V H w o Q 6 Y Q 4 j u C 3 E d 1 U X h g J v G o z 4 u C N 3 k 8 7 o o 4 H O J w h U 2 d v X q F 3 T i x P d s D V n q 9 j 3 f J S h 4 H P x g u 6 U O B N Y K K G F Q 4 Q Y o B R F G L W b H y G t 4 6 G C o V I n 9 e d s i h y G z m 1 y f 4 N C O a x / i B r j 1 E n F Z S b G A R n e 2 D R H u g R c f y g i R w x P h O h C 6 d b N + t 1 9 B Y 8 m 3 s 2 u U z 6 b o x A O H d + 5 j P b C J S p 2 7 M h W X h y t q 0 i N 2 A u 5 x m s W H + Q J X 1 5 M 0 O 7 9 M j z 1 8 h C Y m J q o p 7 O O k y L T V 5 Y U y P A t 6 3 u 0 e u F X h 1 C O 9 m t W Q f e n 1 0 I H J J y R u B s I M e D 4 Z l t S C 7 R J s c z J z F L t J c o F 3 / e Y i e x 6 D j k w F K R 7 r b H T 4 o N O O L e m o / 8 C w G + 0 M A 6 9 f O k G G X o 2 e f 8 F 5 w L O g A x P 1 G g g d X g a i s j p H W d p Z i U 3 h L G W + b 9 9 + 8 z X d d y h I U 5 P x k R Y T a M f 2 7 6 l D 2 d m p X T D T K M b U j f q N a A / c s O r X N u h V Y Y L C E O H e 9 a 9 v 0 o E D U 3 R g c t y y w W q / U J / v 2 t b G S v c U V A U h J f o P G s X Z w 0 o 3 C 5 9 + Y l e c q A O / + d 6 f 6 O W X f i Q m X 1 H 0 Q F C y a b 2 2 / 2 r Q G V W h O A 2 E B 1 H 9 / o 1 z 9 J t f P O / I I N Z h p 2 v N X z B K P N + C T B 9 E M e H 8 G i 0 K e y C v E O 7 9 4 M k n a C O Z 2 y k 8 9 3 M e d k V Q C P F k f a n d J n g n k D f X a l F 0 j h g t k s n Q 7 N w 8 R Y O e X f f a K s / l M s o 4 L i i U U u h T w q j g T v s a 7 G B 1 w + S i 6 C 7 o 3 r h 4 + S / 0 z F M P t x T u W d 0 r u Q w 7 j t W h k B k o s R D e O T W 2 z 4 p R y P R h B X k P E a G V 7 / L H f 6 a T J x 4 g 3 Y h S N K B 3 r f W 2 V 6 2 X T u G I o O C R 8 H T l 1 N S U Y 5 m q h D N Y o J U W d e K / L e f p e 0 c q c 5 R 3 Y 3 Y i u w y q 0 D q O y R D i I b O n p 6 f b F h P E U 7 8 o B g e 0 5 L 1 6 9 k 2 + v x 5 6 9 M E J E c 7 3 U 0 x g U G 2 m I 0 F h + B A u p J 3 M H b S M U F i D E A 9 1 4 Y c R 3 u m a I 6 + l 6 R a 1 N t U v u 2 p L U A j x 8 P Q k M t p O k 3 j 9 h f b r Y h X 2 w T 2 C Z z p 7 9 n U R g R w / f q y r d e N u 0 A + b a 1 l Q M s S D 2 2 / U J N 6 P C 1 E 4 i 6 y j Y M w l + p p w v + 1 O x T a o 9 M I u W x I U Q r x S s S Q y V j a J 1 5 9 k t 0 5 U 0 X v Q F H 7 q 1 F N 0 7 o / n h b c a N b p h u 7 Y E J Q d E o t T y + S s D I Z 0 6 A c V g A 1 E 9 / 5 P n 6 J N P r g h R j f o 9 l 3 b d 7 n U 2 F R R G P W x w R s L t I 8 R T I t p f I M T H o z P w V G + / / a 5 4 x e d + o V Z c d u 3 e s h 9 K 7 i x G P Z h F M n z q q d d R B C 1 4 m J Q G U x Y g C p F L o W C y N 1 r j Z Z M C A T 8 d P H R Q T I i C b h G 0 8 v V z O N k g Y d U X t i O o W g X i u 5 x c c d h a d h S N Q e s s O m c h m v X 1 D f r q q 2 v 0 y C M n d 9 7 L B A P B H B A u X t D n 5 P V 6 h A 0 o m i P F p W 2 u L + / y U M h s N D 4 o M Y 0 e C N f m 5 u Z p e v q Q i D h Q c K L 1 z q q k V b T H r j g O 9 S W U Y H D p S k y j B w R 0 + f L H Q k A I 3 d D g o M T k L D s e C v U l T N s U r G k S V 4 w W e B M 7 w j 5 M Z 3 z j x t f 0 6 K P f F 8 I a 5 N E P w 4 Z 4 + w Z C P B C u e y O 3 Y r T A F A T w S j M z 0 / T Y Y 4 / S u + + + L + r K t f V n R W f o e O Q C b l + F e P u P 8 e o c d m j t U z i D m J f P q U c u 6 s G N Q u m H M A O N H W j o w H d 4 Q S w Q M j 5 V S 1 L v Q S c t n q p G C 5 / f 7 2 8 4 r Z u i N e 5 p 5 W s G G i 6 w S D H U V m p l 6 I B Y f W y s M g t O r X A A h A V R A a S X M 7 x C V D K N 8 p b d B 3 1 N y W S C L l 3 6 E 5 0 + / a w Y T q b y v X N s C Q o C Q m g o J 8 S U h l 8 b e 8 v v t c K w C / a V 3 g w l p + w X w d L q s R T 2 Q H 6 j R R e N U W + 8 / i b 9 5 r e / b u k x d o U 1 l o K S X k Q O O 5 H G 3 Q t w o / H 7 8 g l g C E r 1 z D t P I p k k k w v K v / z l r / T 4 4 4 + J l r 7 9 P G G l U + w I C g L C Y x k Q j v Q y v R J R P f B U 8 I q I 8 f H w I s 5 D i c p 5 0 L q b S q X E G 9 d P n j z J e X 3 3 8 Q w X 5 3 m Q R d Y v G x h W t O X F O b b f i p N C D F 1 b J + o 3 8 J B Y d B e L 2 + V W M X 6 X Q O i H y O D a t e s 0 M T E u 6 l O 3 b t 0 W I y u e f f Z p 4 b l U X 5 U 9 t J W l + f I g l / 4 Q l K y / q f C v u 0 B U y G M s M t / f e e d 9 e u m l 5 0 V h 1 u 9 5 J I Y B f d A N F O e H E n N x c V G E g r K F U O E 8 C O 8 g J g A B o T n 9 z J k X 6 L X X / y B C c L T e K v a m 5 W b z f g A R Y b l 9 + z Y d P X q 0 u p Z P n s N T G a I 6 F e t D t G g U g W E N U v j b a 5 A H q M P e u n W L D h 4 8 u P M Y / H 7 O E z s M h a A A b j B C E g C j l 9 4 K 6 3 C z c a P h z V q 9 4 S h 5 5 f E w 8 Q w m n c H x E P J g H U p p 2 f G M Y 9 c u c l 3 t 5 7 A j x / v l c n l a W V n m s C 9 F J 0 + e o E g k y o W W 6 o B v x t A I y g o Y v B Q E x I D X Q T Y T l d w H r K y s i H A S o s E + s v 4 A I G A s S A / k Z y a d F q 2 h k W h U h E U 4 B k Q 9 O T m 5 S 3 h A H k 8 e c 5 D B F A f I l 0 Q i K V r 9 f v z j H + 0 0 A q k m d f s M t a A k 8 C Y o V W G 4 M O b 6 1 k D p 3 S C K l Z V V m p q a F O u R v p N Q E c e T S 6 3 4 A M 5 H j g I p l U v k M y p e F N T W V f q F F J A E + f P G G 2 / S K 6 / 8 U p w n z l s 1 Q r T O S A g K x o s F 3 g K l q f Q 4 Z T b k V C o t v o d C G K u m 9 d S Y a 7 0 c F p w j P t H / g 6 V 2 Z I L s + 5 O i 6 w Y Q D U Q O I e G 8 3 n z z L T p 2 / D j F Y 2 P s Y S v e X Q m p M 0 Z C U E B 6 I F D r K W C g E F E 3 D b U V a o W F B Y a N c 1 t e X i a P 2 0 O x 8 b h 4 8 z 3 W Y Y H I O i 0 A Z B M 4 f u / L L 6 + J F t M H H r h f T F 4 J I c s C C G J S d M b I C G q Y k c K C 0 C R m w a T l l W V R L 6 w N Y W H 4 0 p s 1 A 8 f D S A g U N l 9 8 8 S X F 4 m M 0 M z 2 9 I x 5 4 8 1 5 5 6 / 2 C E t Q A I 0 N G L A A C k f U e 2 U g A Y U A g E q S V E 7 G A 6 9 d v i O V n P z s j W j D l w G N F d 1 C C G j I g F H g c M D 8 / L / q I 4 L G w I L R D C + T a 2 j p 9 f v U L e u b p U 8 I L V T y S l 4 L B y n d F 9 1 C C G m I Q K s J j w X O h k Q P e a v H O I n k 4 R E R L p m r q 7 j 1 K U C M C w r w 7 L C Y M b l W z G f U P V S M d A T A q / P L l T 0 T T 9 / j 4 u B J T H 1 G C G n L w h P O H H 1 6 i p 5 5 6 Q j 1 x O w A M b M h n 5 o q U X s 6 x 4 r 1 U p A J F j / i r W x Q A 9 S d 4 p t n Z O T p 2 7 O j O H B 6 K / u K o o E r F M m W W S 6 S 5 S u S L u Y X / K 5 t l K o s W X H R k 8 g / y X + U T a 2 A Y S F P i N N i u 8 X 4 u 0 v R 7 Q x Y c O 3 k 7 Q y 7 D R a F D R u U A + x T M p V e Z D 6 L A I V 5 c d M w q B o O O B Z V d q 0 w R F p j s X S 8 7 S u f s O m Z e c l G 5 w G K D I I v 8 y Y I 0 Y r x E R n d U N F r z N j c 2 x V P M s V i c 1 A j w w a I t Q c G b b N 8 u U f j 4 4 N 7 M 7 Y U c l b L s z Y 6 6 S H e P j j t D n e n b m 9 / R Q w 8 9 S G P R a H W t Y l B o S V D p l Q J 5 A i 7 y B I e r L Q M e D W F n K V e m 1 A r m q N A o P D O c Y S O i A T z 4 h / k f I C o 5 + k E x G D Q V V G b V 5 B K e y B g b s e E q f N W p Z R a X p p N / a v i u D a M l 8 D A g B I b x f q q p f D C w d D U l E w 0 A l e E t / g n 3 6 I k J s P 0 F D 3 i F m F K L O c o l h m t + b z m C H n W q 2 k G 1 i v 6 y S 1 C p O y Y V 8 y V R 5 w g f H U E R N S B 4 0 C A j 4 u Z C J E e F 1 N 2 H 7 h S K V t H z y S J l l i s l X P C Q m 1 z e / d v X G z 5 q k O 7 R K T 0 7 H M 8 F w U N d u H B R P H 2 r G A w c 7 Y c a J b Z v F 6 l Y M i l 0 y E s u Y z D r J + j D 2 9 h Y F 6 P L 8 Z p P 9 Q a N / r N / 3 V E T 0 N w e P W 4 I M a G F M D v v F d 0 F g w T a I T C i X K / W p R T 9 R w n K B h r n k m 8 m T 7 l N k 9 K r 2 e r a w Q D P O 8 X i M f r g g w 9 F H 1 W p W H m w U N E f V M j X L p x r 8 F j Z R J 6 K G Y 2 9 h E H Z r T R 5 A j p 5 Q i 7 y x X v b q C P H 9 W E o E k I / N b a v P y h B d Q m I L X G z Q K 5 Q k U I H e z P W D m E f 5 p A 4 d + 4 8 P f / 8 c 2 K M n x r n 1 1 u U o H q A G D m / W K T I s d 6 8 P Q Q j K S o z H a X o w I E p 1 V j R Q 1 Q d q g e 4 D Z c Q E 8 Y / F l J 4 L C V P i V v 4 b K 1 D t p C x 1 / m M c A 9 D k t b X 1 l V j R Y 9 R H q r P Y J z h 6 h c p 8 g Y N 0 Z l e K h Z p 4 5 s M u T y V s q 5 c K r E Y / e T x 3 6 2 T 5 d M F 2 p 7 N c 3 F o U v w h 6 w G y 8 n m p b D Y n m t Q V v U E J a s j B o y v J u T x F j 9 8 7 I Q t a / R Y W 7 t B 9 9 x 1 X Y V + P U C H f k K O 7 d S G m r W + t h 0 x 9 9 d V 1 F f b 1 E C W o E S H 6 g I f r Z B n K J e 8 K C 0 O T D E N N r 9 w r U s t Z J a h R I j D l J y P s o W K h R I n Z D F F R p x M n T o h t q F M p u k c u k S c z X V a C G k X Q o B E 5 4 q d o L E y + b J T e P v s + z V 1 b q m 7 d D Z r 0 s x s F M r P D 9 f h K v 8 m s Z 2 n r d l o U X u h z N C J e D r 3 9 q l F i 1 J F v 3 p i b m 6 P D M 0 f I m w 5 T P p 0 n 7 5 i L i 1 U P B Y / c f R s j D A O P 7 2 w v Z M n w R y i 9 k S T / p I f c A Y 0 8 f u v J c / Y j 8 E a p O 3 m K n w h V 1 9 x F C W o f A E G h Y Q L v h s L Y v 3 b m 7 0 P I W C q U a X v O F N 7 M y 8 c p a z k K H H K R 2 7 s / n p 1 L L e W I s j 5 y R T P k G 7 O e 5 l o J a p + A Z 6 b g r f A S g c f + / l G K x 1 h U H T i c 1 J 0 C a R 6 u t 0 1 4 h G f L b x Y p t 8 X e z j B 5 H Z 6 r G 8 w J f M y M S a l 5 I t 0 g 9 r o 6 G e N 3 P f R e J G b T Z I x 5 R B 1 1 L 5 S g 9 h F 4 E X U q t U 3 v v P M e n T n z I k W j U f H W j k 5 I r W a p y A V 3 Z G Z 3 i W 1 m i 5 S + g 9 e 0 + l l w H E J O a u Q N 9 d e T J W 7 l S S t 7 K H z f b g H l U 3 k q b H q 5 g O D C Y J L P U W 5 m Z Z h 5 r m O u m 3 y N Z c u + v n p 2 C U r n z E V P P R S r W o V G E z l r 0 q V L l + n 0 6 a c d m 7 4 5 t Z I h M 0 W i Y t 6 I 7 G a W t G y E Q 0 Q f Z f P L F J g y u l 4 v Q 6 P B 1 j c 5 8 k c i 5 J t m Q T X z R m z 2 q V k 3 5 T N J 8 k 3 q 5 I + z K 2 s B 1 / T 0 z D / / + 3 / 8 J / 3 i 5 Z / T v / z r v 9 H 8 w g I 9 8 v A j 9 O r Z 1 8 W P / 9 d / / w 8 9 / c N T 1 e S K Y Q f 3 F P U p z D y L N 9 c 7 N R r d G / R w v c L D o i l Q Z q V I R v R e z + f 2 u c k d Y q / l z w l v V c p z v c w s i w l y s u s c M v K S 3 2 T h r c I r F K m Q N s X M w 3 j G C w 9 5 Y n L P Z m G q c A S c N v E 3 9 p w J H x V L e Q o d 9 p I 3 W r Y V 2 u H 4 3 m i J / B z K 1 g 7 3 s o v + x / M X x M u 4 Q D g c p K 9 v f M P n U 6 Z / + u 2 v 6 Y O L F y k W U 8 / V j C L y T f h O R y I Q V f i I l 9 K r G d q e N U W J 3 w i X o b P I 4 A V 4 n x k v R Y 5 7 x e S p 0 Q c 9 N P Y g f z 9 s k I + 3 e U M e T u f i Q 5 X F A O H c F o t 2 r S A m F U o t F i i 9 V n n w M 5 v I C e F p L o 2 i 9 / k p e K z I 9 T l v R Y g 9 Q k t s r Z d L R e s + i M + v / h 8 t r 6 z Q S y / 8 p L p G M e y k 0 m n K Z b N 0 / v w H 9 N x z P + 7 6 G z t Q B z F X g + S Z S O + L C Y B U o 8 Q + o m C a l O R Q 7 + x r f 6 B X f v U y B U M h M m p e i N 1 N M I g 3 P a u R d 8 I k b 5 O W s k E F k 4 v + 7 v e v 0 q 9 + + Q v 6 9 N M r Z P h 8 4 h W s I c 7 H 4 8 e O k c m O S Q l q n 4 D Q D o 9 z X L r 0 E Z 0 + / Y x 4 f W g 4 H K 5 u 7 R 1 o Y k / d 0 i l 0 / / C Z H a K 1 3 / 3 u V X r 2 m a c 5 e r t K y 8 s r Y s q B z c 0 t e v j h k 7 S 0 t K Q E t V / A o x y Y c + L I k c N c O c e b O / p X N 0 Y j Q 2 o p S + H p Q H X N q E D 0 / 0 e C O 3 P E g E b x A A A A A E l F T k S u Q m C C < / I m a g e > < / F r a m e > < L a y e r s C o n t e n t > & l t ; ? x m l   v e r s i o n = " 1 . 0 "   e n c o d i n g = " u t f - 1 6 " ? & g t ; & l t ; S e r i a l i z e d L a y e r M a n a g e r   x m l n s : x s i = " h t t p : / / w w w . w 3 . o r g / 2 0 0 1 / X M L S c h e m a - i n s t a n c e "   x m l n s : x s d = " h t t p : / / w w w . w 3 . o r g / 2 0 0 1 / X M L S c h e m a "   P l a y F r o m I s N u l l = " t r u e "   P l a y F r o m T i c k s = " 0 "   P l a y T o I s N u l l = " t r u e "   P l a y T o T i c k s = " 0 "   D a t a S c a l e = " N a N "   D i m n S c a l e = " N a N "   x m l n s = " h t t p : / / m i c r o s o f t . d a t a . v i s u a l i z a t i o n . g e o 3 d / 1 . 0 " & g t ; & l t ; L a y e r D e f i n i t i o n s & g t ; & l t ; L a y e r D e f i n i t i o n   N a m e = " L i v e l l o   1 "   G u i d = " 7 1 b 1 4 a 2 8 - 9 5 3 2 - 4 c b b - b 9 7 7 - f 6 f 3 7 e a 2 0 7 f e "   R e v = " 1 "   R e v G u i d = " 9 1 2 7 5 5 9 8 - b e 7 1 - 4 1 4 d - 9 3 d 1 - 4 a a 5 f 1 4 3 f 9 3 7 "   V i s i b l e = " t r u e "   I n s t O n l y = " t r u e " & g t ; & l t ; G e o V i s   V i s i b l e = " t r u e "   L a y e r C o l o r S e t = " f a l s e "   R e g i o n S h a d i n g M o d e S e t = " f a l s e "   R e g i o n S h a d i n g M o d e = " G l o b a l "   T T T e m p l a t e = " B a s i c "   V i s u a l T y p e = " P o i n t M a r k e r C h a r t "   N u l l s = " f a l s e "   Z e r o s = " t r u e "   N e g a t i v e s = " t r u e "   H e a t M a p B l e n d M o d e = " A d d "   V i s u a l S h a p e = " I n v e r t e d P y r a m i d " 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  / & g t ; & l t ; G e o F i e l d W e l l D e f i n i t i o n   T i m e C h u n k = " N o n e "   A c c u m u l a t e = " f a l s e "   D e c a y = " N o n e "   D e c a y T i m e I s N u l l = " t r u e "   D e c a y T i m e T i c k s = " 0 "   V M T i m e A c c u m u l a t e = " f a l s e "   V M T i m e P e r s i s t = " f a l s e "   U s e r N o t M a p B y = " t r u e "   S e l T i m e S t g = " N o n e "   C h o o s i n g G e o F i e l d s = " f a l s e " & g t ; & l t ; M e a s u r e s   / & g t ; & l t ; M e a s u r e A F s   / & g t ; & l t ; C o l o r A F & g t ; N o n e & l t ; / C o l o r A F & g t ; & l t ; C h o s e n F i e l d s   / & g t ; & l t ; C h u n k B y & g t ; N o n e & l t ; / C h u n k B y & g t ; & l t ; C h o s e n G e o M a p p i n g s   / & g t ; & l t ; F i l t e r & g t ; & l t ; F C s   / & g t ; & l t ; / F i l t e r & g t ; & l t ; / G e o F i e l d W e l l D e f i n i t i o n & g t ; & l t ; P r o p e r t i e s 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  / & g t ; & l t ; / S e r i a l i z e d L a y e r M a n a g e r & g t ; < / L a y e r s C o n t e n t > < / S c e n e > < / S c e n e s > < / T o u r > 
</file>

<file path=customXml/item2.xml>��< ? x m l   v e r s i o n = " 1 . 0 "   e n c o d i n g = " u t f - 1 6 " ? > < V i s u a l i z a t i o n   x m l n s : x s i = " h t t p : / / w w w . w 3 . o r g / 2 0 0 1 / X M L S c h e m a - i n s t a n c e "   x m l n s : x s d = " h t t p : / / w w w . w 3 . o r g / 2 0 0 1 / X M L S c h e m a "   x m l n s = " h t t p : / / m i c r o s o f t . d a t a . v i s u a l i z a t i o n . C l i e n t . E x c e l / 1 . 0 " > < T o u r s > < T o u r   N a m e = " T o u r   1 "   I d = " { F D F 0 A A C 6 - 3 4 3 1 - 4 A 3 C - 8 4 B 1 - 5 5 0 B 9 4 8 0 9 E F F } "   T o u r I d = " e 4 b 4 f 2 1 4 - 3 2 0 d - 4 d 1 f - b 0 8 5 - 6 5 6 b 2 5 1 f a 9 5 3 "   X m l V e r = " 6 "   M i n X m l V e r = " 3 " > < D e s c r i p t i o n > I n s e r i r e   q u i   u n a   d e s c r i z i o n e   d e l   t o u r < / D e s c r i p t i o n > < I m a g e > i V B O R w 0 K G g o A A A A N S U h E U g A A A N Q A A A B 1 C A Y A A A A 2 n s 9 T A A A A A X N S R 0 I A r s 4 c 6 Q A A A A R n Q U 1 B A A C x j w v 8 Y Q U A A A A J c E h Z c w A A A y U A A A M l A W Z Z 9 g I A A B q q S U R B V H h e 7 Z 3 Z k x v X d c Z P N 5 b G j g F m I T n D T Z t J y V G 0 m Z Z E x y V r o e 3 I t l x 2 / q G 8 p v K Q 9 1 T y m k r l w V Y o y S q t N C m K F i X R s k V F I i m J o j k L Z 1 + A w d 4 A c r 4 L 3 C E G b A w a Q G O d + 5 v q A q b 7 d q P 7 9 v n u O X f p 2 9 r / n v + o T A q F w h H 0 6 q d C o X A A 7 e y F y 8 p D K R Q O o T y U Q u E g S l A K h Y N w y P e x C v k U C o f Q X v t A C U q h c A o V 8 i k U D s I e 6 h P l o R Q K h 9 B e v 6 g E 1 S m 6 p p H X 4 y K N P 6 0 4 G B + j q X i U x s I B / q + a 3 e U W s 7 0 m v d v l q n 4 j M o t F v o s 1 v 3 v P O W i 8 a 5 m + m 1 + m u Z X 1 6 r r d F I s l P k 6 J S q 2 e k + I e 9 q 2 g X H o l 2 p 0 c C w t j 9 / s 8 w m h h r E H D S 2 5 3 x W h h j L U m i v + t a L S + E a 2 m b 5 V G 4 m 5 E o / S 1 6 0 u l E h X M I q V T 2 7 S + v k G L S 8 s U n 5 y i Q D h C Z o l o c W 2 T t j M 5 k b b I a f c j Q y 8 o 3 H A Y p + H W a T I W o V L R J D O f p 0 P j Y 7 y + R B o v 5 V K Z w p G I S A e j C A a D 5 P V 6 d h k 1 v t c b l V 2 j r z + O / M S C 3 8 v z + R T y B f Y C J p 8 f P A G f E y f D z + F T 1 9 n D e Q 3 x v 4 s F j X 3 8 f r / 4 j n O S S 7 e x + x u N 0 q X T a V p Y u E N j 0 S i F w i H a Y N E F Q 0 E K B A I i D 5 A f P v 6 O Q i u d z d P G d p p S m S x l 8 y Z t J F O U z R W G 3 k t q r 3 / 4 6 c B d A b y H 2 6 V R 0 O + j y Z C f J t i L h I M V A w O 1 R i u p / S 6 x W i f Z a 5 v E T h o 7 O H W c e o o c 7 m E p F A q U S q X I Z O 9 R K n E I y D 5 1 b C x K H o 9 H 5 J n M N 7 3 q l T v F j v C Q J p l M 0 u z s L M 3 M z F C E C z S 5 n 9 X + c h 3 y C t 9 N 0 x T 7 c 1 F C w X C Y V l d X K V k o 0 / J W S n i / H I s Q B U 9 3 c r Z 9 t D d 6 L C i X S 6 d 4 O E g T k Q B N c q j l 8 7 h 3 w q 9 a w 7 M y Q r v r a m m 2 X W I 3 n R 2 c P J b T y H O D w U K M u V y e t r a 2 h N j g K c N s v D 6 f T 4 i x 3 v B h 4 N / d v E U 6 3 0 N s j 0 Y 5 I m D v D 3 A P I / y / 2 + 0 W x 8 K + U s g A H m p 2 d k 7 s d / j w z K 5 t t V i J D d S v t 0 q H A m V x c Y m M c J S + m V 2 k b b 4 2 1 A 9 7 i a O C w g 0 Z C w Z o e n K M I g E f R d i r 4 L J r D a z e 2 K y M b y + D 3 G s b a L b d i n b 2 s U s 3 j 9 0 O j Q x 2 L x A y o / E j w y F d L p + j z c 0 t u n H j a 3 r i i c d p Y m K c w 1 W v S G f 3 2 L V 5 Y s d r 2 h U Z q F 9 X + z + + 5 w s m F f h 6 N h P b t L C W o P X k 9 k 6 h 4 A Q s q C u 2 j 2 a w N / E Z X M J M x O j w 1 J g o l W T m 1 G Z S o + 8 S q 3 W g 0 X p J s + 2 1 t J L W i k 7 3 3 w 9 s b m 7 S R x 9 9 T E 8 + + Q T F 4 z H h f e z S S C R W N E v b a L v V + t p 1 V t / x i Z B y Y W W T b q 9 s s A c v U I 6 9 u V 1 z 0 N 6 4 d F d Q b n b l h + J j X G c J c V j m p 5 W l J a 7 A h 4 R r l 9 Q b W r P / J X s Z q F 3 j t Z u u l n b 2 s U O 3 j j s o W B m j F Q g d E T K + 9 + 4 5 e u n M C 6 K u h L C v E X a P W 4 + d / f Z K 0 2 h b / f p G / 9 d + Q n A r X J e b Z 8 G t s a d D l 4 N E K 5 l Z Y R k w E G Q M Y u o g h 2 1 o Z c L O 9 Y Z j Z U h 7 G Z c d w 7 O T R t J K 2 k Y 4 c Q z F b t D C B / v 5 7 L O / 0 u n T z 3 A h H L U V z j W j 3 s D 3 w k 7 a v d J Y b a t f 1 + j / n U 8 z n 2 b 7 2 m 1 g j Q y u 1 f W S Z t v r a T V 9 L Z 3 s 2 w q 9 + p 1 + Y W V c z U C e Q F Q 3 r n 9 N 4 U i Y Z m a m h c f a i 3 Z + p x a 7 + 9 t J t 1 c a q 2 3 1 6 / C / l s 9 u 7 1 h G I y N p Z j y t G F c 7 h t j O P s 3 o x j E V F d C i t 7 2 9 T W + 9 9 Q 6 d O f O i 6 P d D X 1 S n 2 B F F P a 3 s 0 y x t o + 2 1 6 7 V c J i k s y y n R t G q o T h r 2 o I l k 0 M 5 H 0 o 5 h t g O 8 1 c b G B n 1 x 9 U v 6 0 T 8 8 K 5 r k r e p X T p 5 P O 8 e y s 0 + z N H K 7 l k 0 n d t 3 1 Q R Z O P w x 0 U E X R T 1 o x W u m t L l y 4 S I 8 / / h j F Y m O 7 O n n t 0 E r a R r R z D D v 7 1 K f R M q k t S 4 v p t W C 6 b b h K G P 0 F 3 g q j O d 5 9 5 x z 9 6 p W X R Q i I D m S n 6 F R 0 r e 7 f K L 2 W 3 t 6 0 b W m d G G W 3 D F o J Z X i Q 3 u r K l c / o / v u P 0 / j 4 u P B W t a 2 B n Q q j E Z 0 c t 5 V 9 L Q U 1 a M I Z B t E M u 7 C 7 Z c j 1 Y P x d I p F g b 5 W m c + / / k X 7 + j z 8 V X T R o u G h G N 8 7 R a a F p q e R G y 5 b g t P E M i j E O u y j 6 R T t G i X 6 r b D Z L F 8 5 f p O / / 3 S P s r e J N O 4 W b 4 b T g 2 j n e n o J y 0 s D 6 Z a x K J I N F r Z F i l D w G 3 G L 5 8 O K f 6 K c / e 4 k M w x C t g U 7 j p N j 2 O p Y Q l F N G 1 2 v j V W I Z D V C v y u V y 9 P Z b 7 9 K z p 5 8 W o y w g q l b G B n a C o 2 L b T q y 3 Z Z W 9 M u Z O f w d h h e 5 y V x 4 r a D H f 7 i R c d C B c 3 N k v m d U p Y J Q o X 9 D I 6 y 6 T q 1 q X 3 s p q F P X 1 T t z I E 5 T q q H c 0 e g x i G E H d a n V 1 j W 7 e v E k / / O E p M Y q 9 v i X Q S e P f i 3 Z / Z 0 9 B D Y t o 9 g L P / G Q y G Q q F Q t U 1 e 7 O R 1 m j M j 4 f c c F 6 V d f h I 5 T U q F D W K + U u 7 t u V M j Q w W F 5 5 T K Z h c 6 S 5 j / G M l P U Q X N s q E s Z M Y P u m t 2 n 5 l 3 z K t p 1 3 V 4 1 U O l i 3 o Q p x T o b v r Q C K n U 9 C L R y i I X F Q Q r W V 2 R h 7 0 y v i c B v f s k 0 8 + p a e e e r J r I 9 g 7 Y a / f E Y K C Q Z t p P O l Z J n e g / U r h X v R K n F b A S 6 E k 7 y S E k O e f Z 1 F 5 X G V a Y z F M B J B n v Q N 1 j q J p k s / v r 6 7 p H f 0 Q 5 9 L S k r h n 8 X i 8 u q Z 9 u n 3 + 8 v i 6 N B R 3 w O W Y m H D M + q W f Q E z w U o 2 w O t / 6 R e J l M Z X Z C 3 n 1 u w K T d P M q 4 Z X Q 5 N w P M Q G r P K l f n O b A g Q N C U J 9 / f l V c e y d 0 + 3 z l M b X k 1 l r b R 3 b 6 p J y m 9 v z s e C m I Y 5 v D K x D 2 l c h T F U 2 / c c L D D h K t e g v c x 2 + + / Z Y m x s c p F o t V 1 3 a P T r y Z L U E N q n B a O S 8 8 C C f 6 P v S Y q N O g T u J m b y O z r s i H 8 s J B 8 + d S 0 k V R F h T S o R 6 E e p G b x e X h O h D X k H Y a I 8 B 6 W q c o 1 7 l c 1 T q P W a r U o T Y y O t e F O g s J U Z d A 4 w N a v R r d Z P z q B p 8 D z i 9 S b R j J c r 2 u w D 8 t P C m f P + p 2 u D 5 s b 7 V h p h 8 0 u t a 1 t T W O N L J i T o p + Y E d o l o L a y 1 B h m H C / B b M g 5 h r A s B G 0 x D j x M F k j 7 A q n y M Y M w 4 H R w M D q y X B J j y m s 7 J T 0 2 D u T 1 8 R 8 c x 6 9 y J n J d Z g i X y v v i i n 7 7 N i l P G 9 8 Y p E z F C G v 8 L 8 8 D 6 z D g n x E G r k f W i b x P 6 8 g j f d B 3 i M N t i O E 5 d w n z e U h n + F m 4 e C k N M q z e F C / m w x i E p a K E a C g q L U F N H K g A E C h A l A I 4 D e q U x E O L L g W F I p X r v y Z T p 3 6 g a N j A d v B S m B a Y n P 1 X s u z A D c c Q k L H m w R x P Z C T d H S K N C Q 7 I C W S p / M 6 F W D 0 b A x o W c N 8 G 5 t c Y o e M M g W 8 J d H K B n H h 0 v N 8 D f l c 9 p 6 O Q x w L T e I 6 G 1 k 2 l y P d 3 B b X i R t m 1 S w t x 6 R l + P L j 0 Q A b r i n W I T 1 E g H 2 s 9 u s F y E O r G 4 3 1 u I f A J I P z Z n d e 4 7 8 8 C 3 A 1 q Y u u A r O E w m N 3 m k F i f m G B C x J D j A e 0 4 z l 6 R V N B 4 S a g l L Q q D W B E u F E Q V C s X 1 Y p w g K j b s H A i R p H F U V 3 Z B h A b S v Z k 3 k v x E B u 9 V q I c C w z n 0 0 g 8 o w Y K R e k F c c / w C Y + J B f / L + 4 j 1 M h p B e p k 3 + D Q 5 D M h k 0 h Q K B v p a r 1 t f X x f 9 V g 8 9 9 K C l / V m t 6 z a W g k J m o i K M z N p r b J X M d P R y I x 3 E h 8 8 S 3 w C d M x 7 r U R p m O Q x x u Q 3 2 J B r 5 + H A u j s n w o + i / g e / I F j T K m Z W S M c f i 4 c O K p m k f + n f a J M l h T Z Y L Z P Q p u b S i u B 4 Y h + b y C m + G a + t H h o 8 a K 2 t b 9 N n V a 3 Q g H u Q b 6 6 W F p I + O x s t 0 b J o 9 B 4 e j C F U 9 X O n E F H N 5 D i X S O Z O u L Z R o Y 3 2 V v X y y M o E p R x A u D w o 0 D 6 U y O V H w o Q 6 Y Q 4 j u C 3 E d 1 U X h g J v G o z 4 u C N 3 k 8 7 o o 4 H O J w h U 2 d v X q F 3 T i x P d s D V n q 9 j 3 f J S h 4 H P x g u 6 U O B N Y K K G F Q 4 Q Y o B R F G L W b H y G t 4 6 G C o V I n 9 e d s i h y G z m 1 y f 4 N C O a x / i B r j 1 E n F Z S b G A R n e 2 D R H u g R c f y g i R w x P h O h C 6 d b N + t 1 9 B Y 8 m 3 s 2 u U z 6 b o x A O H d + 5 j P b C J S p 2 7 M h W X h y t q 0 i N 2 A u 5 x m s W H + Q J X 1 5 M 0 O 7 9 M j z 1 8 h C Y m J q o p 7 O O k y L T V 5 Y U y P A t 6 3 u 0 e u F X h 1 C O 9 m t W Q f e n 1 0 I H J J y R u B s I M e D 4 Z l t S C 7 R J s c z J z F L t J c o F 3 / e Y i e x 6 D j k w F K R 7 r b H T 4 o N O O L e m o / 8 C w G + 0 M A 6 9 f O k G G X o 2 e f 8 F 5 w L O g A x P 1 G g g d X g a i s j p H W d p Z i U 3 h L G W + b 9 9 + 8 z X d d y h I U 5 P x k R Y T a M f 2 7 6 l D 2 d m p X T D T K M b U j f q N a A / c s O r X N u h V Y Y L C E O H e 9 a 9 v 0 o E D U 3 R g c t y y w W q / U J / v 2 t b G S v c U V A U h J f o P G s X Z w 0 o 3 C 5 9 + Y l e c q A O / + d 6 f 6 O W X f i Q m X 1 H 0 Q F C y a b 2 2 / 2 r Q G V W h O A 2 E B 1 H 9 / o 1 z 9 J t f P O / I I N Z h p 2 v N X z B K P N + C T B 9 E M e H 8 G i 0 K e y C v E O 7 9 4 M k n a C O Z 2 y k 8 9 3 M e d k V Q C P F k f a n d J n g n k D f X a l F 0 j h g t k s n Q 7 N w 8 R Y O e X f f a K s / l M s o 4 L i i U U u h T w q j g T v s a 7 G B 1 w + S i 6 C 7 o 3 r h 4 + S / 0 z F M P t x T u W d 0 r u Q w 7 j t W h k B k o s R D e O T W 2 z 4 p R y P R h B X k P E a G V 7 / L H f 6 a T J x 4 g 3 Y h S N K B 3 r f W 2 V 6 2 X T u G I o O C R 8 H T l 1 N S U Y 5 m q h D N Y o J U W d e K / L e f p e 0 c q c 5 R 3 Y 3 Y i u w y q 0 D q O y R D i I b O n p 6 f b F h P E U 7 8 o B g e 0 5 L 1 6 9 k 2 + v x 5 6 9 M E J E c 7 3 U 0 x g U G 2 m I 0 F h + B A u p J 3 M H b S M U F i D E A 9 1 4 Y c R 3 u m a I 6 + l 6 R a 1 N t U v u 2 p L U A j x 8 P Q k M t p O k 3 j 9 h f b r Y h X 2 w T 2 C Z z p 7 9 n U R g R w / f q y r d e N u 0 A + b a 1 l Q M s S D 2 2 / U J N 6 P C 1 E 4 i 6 y j Y M w l + p p w v + 1 O x T a o 9 M I u W x I U Q r x S s S Q y V j a J 1 5 9 k t 0 5 U 0 X v Q F H 7 q 1 F N 0 7 o / n h b c a N b p h u 7 Y E J Q d E o t T y + S s D I Z 0 6 A c V g A 1 E 9 / 5 P n 6 J N P r g h R j f o 9 l 3 b d 7 n U 2 F R R G P W x w R s L t I 8 R T I t p f I M T H o z P w V G + / / a 5 4 x e d + o V Z c d u 3 e s h 9 K 7 i x G P Z h F M n z q q d d R B C 1 4 m J Q G U x Y g C p F L o W C y N 1 r j Z Z M C A T 8 d P H R Q T I i C b h G 0 8 v V z O N k g Y d U X t i O o W g X i u 5 x c c d h a d h S N Q e s s O m c h m v X 1 D f r q q 2 v 0 y C M n d 9 7 L B A P B H B A u X t D n 5 P V 6 h A 0 o m i P F p W 2 u L + / y U M h s N D 4 o M Y 0 e C N f m 5 u Z p e v q Q i D h Q c K L 1 z q q k V b T H r j g O 9 S W U Y H D p S k y j B w R 0 + f L H Q k A I 3 d D g o M T k L D s e C v U l T N s U r G k S V 4 w W e B M 7 w j 5 M Z 3 z j x t f 0 6 K P f F 8 I a 5 N E P w 4 Z 4 + w Z C P B C u e y O 3 Y r T A F A T w S j M z 0 / T Y Y 4 / S u + + + L + r K t f V n R W f o e O Q C b l + F e P u P 8 e o c d m j t U z i D m J f P q U c u 6 s G N Q u m H M A O N H W j o w H d 4 Q S w Q M j 5 V S 1 L v Q S c t n q p G C 5 / f 7 2 8 4 r Z u i N e 5 p 5 W s G G i 6 w S D H U V m p l 6 I B Y f W y s M g t O r X A A h A V R A a S X M 7 x C V D K N 8 p b d B 3 1 N y W S C L l 3 6 E 5 0 + / a w Y T q b y v X N s C Q o C Q m g o J 8 S U h l 8 b e 8 v v t c K w C / a V 3 g w l p + w X w d L q s R T 2 Q H 6 j R R e N U W + 8 / i b 9 5 r e / b u k x d o U 1 l o K S X k Q O O 5 H G 3 Q t w o / H 7 8 g l g C E r 1 z D t P I p k k k w v K v / z l r / T 4 4 4 + J l r 7 9 P G G l U + w I C g L C Y x k Q j v Q y v R J R P f B U 8 I q I 8 f H w I s 5 D i c p 5 0 L q b S q X E G 9 d P n j z J e X 3 3 8 Q w X 5 3 m Q R d Y v G x h W t O X F O b b f i p N C D F 1 b J + o 3 8 J B Y d B e L 2 + V W M X 6 X Q O i H y O D a t e s 0 M T E u 6 l O 3 b t 0 W I y u e f f Z p 4 b l U X 5 U 9 t J W l + f I g l / 4 Q l K y / q f C v u 0 B U y G M s M t / f e e d 9 e u m l 5 0 V h 1 u 9 5 J I Y B f d A N F O e H E n N x c V G E g r K F U O E 8 C O 8 g J g A B o T n 9 z J k X 6 L X X / y B C c L T e K v a m 5 W b z f g A R Y b l 9 + z Y d P X q 0 u p Z P n s N T G a I 6 F e t D t G g U g W E N U v j b a 5 A H q M P e u n W L D h 4 8 u P M Y / H 7 O E z s M h a A A b j B C E g C j l 9 4 K 6 3 C z c a P h z V q 9 4 S h 5 5 f E w 8 Q w m n c H x E P J g H U p p 2 f G M Y 9 c u c l 3 t 5 7 A j x / v l c n l a W V n m s C 9 F J 0 + e o E g k y o W W 6 o B v x t A I y g o Y v B Q E x I D X Q T Y T l d w H r K y s i H A S o s E + s v 4 A I G A s S A / k Z y a d F q 2 h k W h U h E U 4 B k Q 9 O T m 5 S 3 h A H k 8 e c 5 D B F A f I l 0 Q i K V r 9 f v z j H + 0 0 A q k m d f s M t a A k 8 C Y o V W G 4 M O b 6 1 k D p 3 S C K l Z V V m p q a F O u R v p N Q E c e T S 6 3 4 A M 5 H j g I p l U v k M y p e F N T W V f q F F J A E + f P G G 2 / S K 6 / 8 U p w n z l s 1 Q r T O S A g K x o s F 3 g K l q f Q 4 Z T b k V C o t v o d C G K u m 9 d S Y a 7 0 c F p w j P t H / g 6 V 2 Z I L s + 5 O i 6 w Y Q D U Q O I e G 8 3 n z z L T p 2 / D j F Y 2 P s Y S v e X Q m p M 0 Z C U E B 6 I F D r K W C g E F E 3 D b U V a o W F B Y a N c 1 t e X i a P 2 0 O x 8 b h 4 8 z 3 W Y Y H I O i 0 A Z B M 4 f u / L L 6 + J F t M H H r h f T F 4 J I c s C C G J S d M b I C G q Y k c K C 0 C R m w a T l l W V R L 6 w N Y W H 4 0 p s 1 A 8 f D S A g U N l 9 8 8 S X F 4 m M 0 M z 2 9 I x 5 4 8 1 5 5 6 / 2 C E t Q A I 0 N G L A A C k f U e 2 U g A Y U A g E q S V E 7 G A 6 9 d v i O V n P z s j W j D l w G N F d 1 C C G j I g F H g c M D 8 / L / q I 4 L G w I L R D C + T a 2 j p 9 f v U L e u b p U 8 I L V T y S l 4 L B y n d F 9 1 C C G m I Q K s J j w X O h k Q P e a v H O I n k 4 R E R L p m r q 7 j 1 K U C M C w r w 7 L C Y M b l W z G f U P V S M d A T A q / P L l T 0 T T 9 / j 4 u B J T H 1 G C G n L w h P O H H 1 6 i p 5 5 6 Q j 1 x O w A M b M h n 5 o q U X s 6 x 4 r 1 U p A J F j / i r W x Q A 9 S d 4 p t n Z O T p 2 7 O j O H B 6 K / u K o o E r F M m W W S 6 S 5 S u S L u Y X / K 5 t l K o s W X H R k 8 g / y X + U T a 2 A Y S F P i N N i u 8 X 4 u 0 v R 7 Q x Y c O 3 k 7 Q y 7 D R a F D R u U A + x T M p V e Z D 6 L A I V 5 c d M w q B o O O B Z V d q 0 w R F p j s X S 8 7 S u f s O m Z e c l G 5 w G K D I I v 8 y Y I 0 Y r x E R n d U N F r z N j c 2 x V P M s V i c 1 A j w w a I t Q c G b b N 8 u U f j 4 4 N 7 M 7 Y U c l b L s z Y 6 6 S H e P j j t D n e n b m 9 / R Q w 8 9 S G P R a H W t Y l B o S V D p l Q J 5 A i 7 y B I e r L Q M e D W F n K V e m 1 A r m q N A o P D O c Y S O i A T z 4 h / k f I C o 5 + k E x G D Q V V G b V 5 B K e y B g b s e E q f N W p Z R a X p p N / a v i u D a M l 8 D A g B I b x f q q p f D C w d D U l E w 0 A l e E t / g n 3 6 I k J s P 0 F D 3 i F m F K L O c o l h m t + b z m C H n W q 2 k G 1 i v 6 y S 1 C p O y Y V 8 y V R 5 w g f H U E R N S B 4 0 C A j 4 u Z C J E e F 1 N 2 H 7 h S K V t H z y S J l l i s l X P C Q m 1 z e / d v X G z 5 q k O 7 R K T 0 7 H M 8 F w U N d u H B R P H 2 r G A w c 7 Y c a J b Z v F 6 l Y M i l 0 y E s u Y z D r J + j D 2 9 h Y F 6 P L 8 Z p P 9 Q a N / r N / 3 V E T 0 N w e P W 4 I M a G F M D v v F d 0 F g w T a I T C i X K / W p R T 9 R w n K B h r n k m 8 m T 7 l N k 9 K r 2 e r a w Q D P O 8 X i M f r g g w 9 F H 1 W p W H m w U N E f V M j X L p x r 8 F j Z R J 6 K G Y 2 9 h E H Z r T R 5 A j p 5 Q i 7 y x X v b q C P H 9 W E o E k I / N b a v P y h B d Q m I L X G z Q K 5 Q k U I H e z P W D m E f 5 p A 4 d + 4 8 P f / 8 c 2 K M n x r n 1 1 u U o H q A G D m / W K T I s d 6 8 P Q Q j K S o z H a X o w I E p 1 V j R Q 1 Q d q g e 4 D Z c Q E 8 Y / F l J 4 L C V P i V v 4 b K 1 D t p C x 1 / m M c A 9 D k t b X 1 l V j R Y 9 R H q r P Y J z h 6 h c p 8 g Y N 0 Z l e K h Z p 4 5 s M u T y V s q 5 c K r E Y / e T x 3 6 2 T 5 d M F 2 p 7 N c 3 F o U v w h 6 w G y 8 n m p b D Y n m t Q V v U E J a s j B o y v J u T x F j 9 8 7 I Q t a / R Y W 7 t B 9 9 x 1 X Y V + P U C H f k K O 7 d S G m r W + t h 0 x 9 9 d V 1 F f b 1 E C W o E S H 6 g I f r Z B n K J e 8 K C 0 O T D E N N r 9 w r U s t Z J a h R I j D l J y P s o W K h R I n Z D F F R p x M n T o h t q F M p u k c u k S c z X V a C G k X Q o B E 5 4 q d o L E y + b J T e P v s + z V 1 b q m 7 d D Z r 0 s x s F M r P D 9 f h K v 8 m s Z 2 n r d l o U X u h z N C J e D r 3 9 q l F i 1 J F v 3 p i b m 6 P D M 0 f I m w 5 T P p 0 n 7 5 i L i 1 U P B Y / c f R s j D A O P 7 2 w v Z M n w R y i 9 k S T / p I f c A Y 0 8 f u v J c / Y j 8 E a p O 3 m K n w h V 1 9 x F C W o f A E G h Y Q L v h s L Y v 3 b m 7 0 P I W C q U a X v O F N 7 M y 8 c p a z k K H H K R 2 7 s / n p 1 L L e W I s j 5 y R T P k G 7 O e 5 l o J a p + A Z 6 b g r f A S g c f + / l G K x 1 h U H T i c 1 J 0 C a R 6 u t 0 1 4 h G f L b x Y p t 8 X e z j B 5 H Z 6 r G 8 w J f M y M S a l 5 I t 0 g 9 r o 6 G e N 3 P f R e J G b T Z I x 5 R B 1 1 L 5 S g 9 h F 4 E X U q t U 3 v v P M e n T n z I k W j U f H W j k 5 I r W a p y A V 3 Z G Z 3 i W 1 m i 5 S + g 9 e 0 + l l w H E J O a u Q N 9 d e T J W 7 l S S t 7 K H z f b g H l U 3 k q b H q 5 g O D C Y J L P U W 5 m Z Z h 5 r m O u m 3 y N Z c u + v n p 2 C U r n z E V P P R S r W o V G E z l r 0 q V L l + n 0 6 a c d m 7 4 5 t Z I h M 0 W i Y t 6 I 7 G a W t G y E Q 0 Q f Z f P L F J g y u l 4 v Q 6 P B 1 j c 5 8 k c i 5 J t m Q T X z R m z 2 q V k 3 5 T N J 8 k 3 q 5 I + z K 2 s B 1 / T 0 z D / / + 3 / 8 J / 3 i 5 Z / T v / z r v 9 H 8 w g I 9 8 v A j 9 O r Z 1 8 W P / 9 d / / w 8 9 / c N T 1 e S K Y Q f 3 F P U p z D y L N 9 c 7 N R r d G / R w v c L D o i l Q Z q V I R v R e z + f 2 u c k d Y q / l z w l v V c p z v c w s i w l y s u s c M v K S 3 2 T h r c I r F K m Q N s X M w 3 j G C w 9 5 Y n L P Z m G q c A S c N v E 3 9 p w J H x V L e Q o d 9 p I 3 W r Y V 2 u H 4 3 m i J / B z K 1 g 7 3 s o v + x / M X x M u 4 Q D g c p K 9 v f M P n U 6 Z / + u 2 v 6 Y O L F y k W U 8 / V j C L y T f h O R y I Q V f i I l 9 K r G d q e N U W J 3 w i X o b P I 4 A V 4 n x k v R Y 5 7 x e S p 0 Q c 9 N P Y g f z 9 s k I + 3 e U M e T u f i Q 5 X F A O H c F o t 2 r S A m F U o t F i i 9 V n n w M 5 v I C e F p L o 2 i 9 / k p e K z I 9 T l v R Y g 9 Q k t s r Z d L R e s + i M + v / h 8 t r 6 z Q S y / 8 p L p G M e y k 0 m n K Z b N 0 / v w H 9 N x z P + 7 6 G z t Q B z F X g + S Z S O + L C Y B U o 8 Q + o m C a l O R Q 7 + x r f 6 B X f v U y B U M h M m p e i N 1 N M I g 3 P a u R d 8 I k b 5 O W s k E F k 4 v + 7 v e v 0 q 9 + + Q v 6 9 N M r Z P h 8 4 h W s I c 7 H 4 8 e O k c m O S Q l q n 4 D Q D o 9 z X L r 0 E Z 0 + / Y x 4 f W g 4 H K 5 u 7 R 1 o Y k / d 0 i l 0 / / C Z H a K 1 3 / 3 u V X r 2 m a c 5 e r t K y 8 s r Y s q B z c 0 t e v j h k 7 S 0 t K Q E t V / A o x y Y c + L I k c N c O c e b O / p X N 0 Y j Q 2 o p S + H p Q H X N q E D 0 / 0 e C O 3 P E g E b x A A A A A E l F T k S u Q m C C < / I m a g e > < / T o u r > < / T o u r s > < / V i s u a l i z a t i o n > 
</file>

<file path=customXml/itemProps1.xml><?xml version="1.0" encoding="utf-8"?>
<ds:datastoreItem xmlns:ds="http://schemas.openxmlformats.org/officeDocument/2006/customXml" ds:itemID="{FDF0AAC6-3431-4A3C-84B1-550B94809EFF}">
  <ds:schemaRefs>
    <ds:schemaRef ds:uri="http://www.w3.org/2001/XMLSchema"/>
    <ds:schemaRef ds:uri="http://microsoft.data.visualization.engine.tours/1.0"/>
  </ds:schemaRefs>
</ds:datastoreItem>
</file>

<file path=customXml/itemProps2.xml><?xml version="1.0" encoding="utf-8"?>
<ds:datastoreItem xmlns:ds="http://schemas.openxmlformats.org/officeDocument/2006/customXml" ds:itemID="{33609A75-1B0A-4085-9FBA-F61EB1F72AD7}">
  <ds:schemaRefs>
    <ds:schemaRef ds:uri="http://www.w3.org/2001/XMLSchema"/>
    <ds:schemaRef ds:uri="http://microsoft.data.visualization.Client.Excel/1.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Informazioni generali</vt:lpstr>
      <vt:lpstr>Verifica IPE preliminare</vt:lpstr>
      <vt:lpstr>Verifica IPE di dettaglio</vt:lpstr>
      <vt:lpstr>Guida alla stampa</vt:lpstr>
      <vt:lpstr>Calcoli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Fabrizio</dc:creator>
  <cp:lastModifiedBy>Fabrizio</cp:lastModifiedBy>
  <cp:lastPrinted>2020-03-10T23:17:58Z</cp:lastPrinted>
  <dcterms:created xsi:type="dcterms:W3CDTF">2020-03-03T18:07:49Z</dcterms:created>
  <dcterms:modified xsi:type="dcterms:W3CDTF">2020-03-10T23:23:50Z</dcterms:modified>
</cp:coreProperties>
</file>